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-keiba-sv2\組合ファイルサーバー\02_総務課\03_財務会計\05_公会計\地方公会計システム関係\★財務諸表作成\05_R3(R2年度決算）\09_附属明細書\"/>
    </mc:Choice>
  </mc:AlternateContent>
  <xr:revisionPtr revIDLastSave="0" documentId="13_ncr:1_{6E23A85F-76C4-4D0F-9E22-A395F7BB9E40}" xr6:coauthVersionLast="47" xr6:coauthVersionMax="47" xr10:uidLastSave="{00000000-0000-0000-0000-000000000000}"/>
  <bookViews>
    <workbookView xWindow="-120" yWindow="-120" windowWidth="20730" windowHeight="11160" tabRatio="838" firstSheet="4" activeTab="4" xr2:uid="{00000000-000D-0000-FFFF-FFFF00000000}"/>
  </bookViews>
  <sheets>
    <sheet name="貸借対照表" sheetId="165" state="hidden" r:id="rId1"/>
    <sheet name="純資産変動計算書" sheetId="166" state="hidden" r:id="rId2"/>
    <sheet name="行政コスト計算書" sheetId="167" state="hidden" r:id="rId3"/>
    <sheet name="資金収支計算書" sheetId="168" state="hidden" r:id="rId4"/>
    <sheet name="投資及び出資金" sheetId="26" r:id="rId5"/>
    <sheet name="基金" sheetId="9" r:id="rId6"/>
    <sheet name="貸付金" sheetId="10" r:id="rId7"/>
    <sheet name="長期延滞債権" sheetId="11" r:id="rId8"/>
    <sheet name="未収金" sheetId="28" r:id="rId9"/>
    <sheet name="地方債（借入先別）" sheetId="12" r:id="rId10"/>
    <sheet name="地方債（利率別など）" sheetId="13" r:id="rId11"/>
    <sheet name="引当金" sheetId="35" r:id="rId12"/>
    <sheet name="補助金" sheetId="163" r:id="rId13"/>
    <sheet name="財源明細" sheetId="37" r:id="rId14"/>
    <sheet name="財源情報明細" sheetId="38" r:id="rId15"/>
    <sheet name="資金明細" sheetId="39" r:id="rId16"/>
    <sheet name="財源会計テンプレート" sheetId="42" state="hidden" r:id="rId17"/>
  </sheets>
  <externalReferences>
    <externalReference r:id="rId18"/>
  </externalReferences>
  <definedNames>
    <definedName name="ColumnEnd" localSheetId="11">引当金!$G$2</definedName>
    <definedName name="ColumnEnd" localSheetId="5">基金!$H$2</definedName>
    <definedName name="ColumnEnd" localSheetId="16">財源会計テンプレート!#REF!</definedName>
    <definedName name="ColumnEnd" localSheetId="14">財源情報明細!$G$3</definedName>
    <definedName name="ColumnEnd" localSheetId="13">財源明細!$F$3</definedName>
    <definedName name="ColumnEnd" localSheetId="15">資金明細!$C$3</definedName>
    <definedName name="ColumnEnd" localSheetId="6">貸付金!$G$2</definedName>
    <definedName name="ColumnEnd" localSheetId="7">長期延滞債権!$D$2</definedName>
    <definedName name="ColumnEnd" localSheetId="4">投資及び出資金!$I$3</definedName>
    <definedName name="ColumnEnd" localSheetId="12">補助金!$I$3</definedName>
    <definedName name="ColumnEnd" localSheetId="8">未収金!$D$2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>#REF!</definedName>
    <definedName name="End" localSheetId="11">引当金!$B$14</definedName>
    <definedName name="End" localSheetId="5">基金!$B$8</definedName>
    <definedName name="End" localSheetId="16">財源会計テンプレート!#REF!</definedName>
    <definedName name="End" localSheetId="14">財源情報明細!$B$8</definedName>
    <definedName name="End" localSheetId="13">財源明細!#REF!</definedName>
    <definedName name="End" localSheetId="15">資金明細!$B$9</definedName>
    <definedName name="End" localSheetId="6">貸付金!$B$28</definedName>
    <definedName name="End" localSheetId="7">長期延滞債権!$B$25</definedName>
    <definedName name="End" localSheetId="12">補助金!$B$24</definedName>
    <definedName name="End" localSheetId="8">未収金!$B$25</definedName>
    <definedName name="End">投資及び出資金!$B$7</definedName>
    <definedName name="_xlnm.Print_Area" localSheetId="11">引当金!$A$1:$H$15</definedName>
    <definedName name="_xlnm.Print_Area" localSheetId="5">基金!$A$1:$I$11</definedName>
    <definedName name="_xlnm.Print_Area" localSheetId="2">行政コスト計算書!$B$1:$P$50</definedName>
    <definedName name="_xlnm.Print_Area" localSheetId="16">財源会計テンプレート!$A$2:$G$21</definedName>
    <definedName name="_xlnm.Print_Area" localSheetId="14">財源情報明細!$A$1:$H$9</definedName>
    <definedName name="_xlnm.Print_Area" localSheetId="13">財源明細!$A$1:$G$23</definedName>
    <definedName name="_xlnm.Print_Area" localSheetId="3">資金収支計算書!$B$1:$O$69</definedName>
    <definedName name="_xlnm.Print_Area" localSheetId="15">資金明細!$A$1:$C$10</definedName>
    <definedName name="_xlnm.Print_Area" localSheetId="1">純資産変動計算書!$B$1:$Q$32</definedName>
    <definedName name="_xlnm.Print_Area" localSheetId="0">貸借対照表!$C$1:$AB$71</definedName>
    <definedName name="_xlnm.Print_Area" localSheetId="6">貸付金!$A$1:$H$29</definedName>
    <definedName name="_xlnm.Print_Area" localSheetId="9">'地方債（借入先別）'!$A$1:$M$19</definedName>
    <definedName name="_xlnm.Print_Area" localSheetId="10">'地方債（利率別など）'!$A$1:$L$18</definedName>
    <definedName name="_xlnm.Print_Area" localSheetId="7">長期延滞債権!$A$1:$D$26</definedName>
    <definedName name="_xlnm.Print_Area" localSheetId="4">投資及び出資金!$A$1:$M$25</definedName>
    <definedName name="_xlnm.Print_Area" localSheetId="12">補助金!$A$1:$K$25</definedName>
    <definedName name="_xlnm.Print_Area" localSheetId="8">未収金!$A$1:$D$26</definedName>
    <definedName name="Start" localSheetId="11">引当金!$B$2</definedName>
    <definedName name="Start" localSheetId="5">基金!$B$2</definedName>
    <definedName name="Start" localSheetId="16">財源会計テンプレート!#REF!</definedName>
    <definedName name="Start" localSheetId="14">財源情報明細!$B$2</definedName>
    <definedName name="Start" localSheetId="13">財源明細!$B$3</definedName>
    <definedName name="Start" localSheetId="15">資金明細!#REF!</definedName>
    <definedName name="Start" localSheetId="6">貸付金!$B$2</definedName>
    <definedName name="Start" localSheetId="7">長期延滞債権!$B$2</definedName>
    <definedName name="Start" localSheetId="4">投資及び出資金!$B$3</definedName>
    <definedName name="Start" localSheetId="12">補助金!$B$3</definedName>
    <definedName name="Start" localSheetId="8">未収金!$B$2</definedName>
    <definedName name="Start">投資及び出資金!$B$3</definedName>
    <definedName name="Start1" localSheetId="16">#REF!</definedName>
    <definedName name="Start1" localSheetId="12">#REF!</definedName>
    <definedName name="Start1">#REF!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合計">投資及び出資金!$B$7</definedName>
    <definedName name="銘柄名">投資及び出資金!$B$3</definedName>
    <definedName name="論理データ型一覧">[1]論理データ型!$A$3:$A$41</definedName>
  </definedNames>
  <calcPr calcId="18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166" l="1"/>
  <c r="U28" i="166"/>
  <c r="U27" i="166"/>
  <c r="U26" i="166"/>
  <c r="W21" i="166"/>
  <c r="V21" i="166"/>
  <c r="V29" i="166" s="1"/>
  <c r="U19" i="166"/>
  <c r="U18" i="166"/>
  <c r="W17" i="166"/>
  <c r="W20" i="166" s="1"/>
  <c r="Q17" i="166"/>
  <c r="Q20" i="166" s="1"/>
  <c r="Q29" i="166" s="1"/>
  <c r="Q30" i="166" s="1"/>
  <c r="U16" i="166"/>
  <c r="U15" i="166"/>
  <c r="AE68" i="165"/>
  <c r="AD63" i="165"/>
  <c r="AD59" i="165" s="1"/>
  <c r="AD54" i="165"/>
  <c r="AD47" i="165"/>
  <c r="AD46" i="165"/>
  <c r="AD43" i="165"/>
  <c r="AD32" i="165"/>
  <c r="AE20" i="165"/>
  <c r="AD16" i="165"/>
  <c r="AD15" i="165" s="1"/>
  <c r="AD14" i="165" s="1"/>
  <c r="AE14" i="165"/>
  <c r="AE29" i="165" s="1"/>
  <c r="AE69" i="165" s="1"/>
  <c r="W29" i="166" l="1"/>
  <c r="U29" i="166" s="1"/>
  <c r="U20" i="166"/>
  <c r="U17" i="166"/>
  <c r="AD69" i="165"/>
  <c r="F19" i="42" l="1"/>
  <c r="F13" i="42"/>
  <c r="F7" i="42"/>
  <c r="F20" i="42" l="1"/>
  <c r="F21" i="42"/>
  <c r="F13" i="26"/>
  <c r="E5" i="26"/>
  <c r="F15" i="26" l="1"/>
  <c r="G6" i="9"/>
  <c r="K21" i="26"/>
  <c r="H21" i="26"/>
  <c r="F21" i="26"/>
  <c r="F23" i="26" l="1"/>
  <c r="K23" i="26"/>
  <c r="I21" i="26"/>
  <c r="I23" i="26" l="1"/>
  <c r="G5" i="9"/>
  <c r="C9" i="39" l="1"/>
  <c r="D24" i="28"/>
  <c r="C24" i="28"/>
  <c r="D13" i="28"/>
  <c r="C13" i="28"/>
  <c r="D24" i="11"/>
  <c r="C24" i="11"/>
  <c r="D13" i="11"/>
  <c r="C13" i="11"/>
  <c r="C8" i="9"/>
  <c r="D8" i="9"/>
  <c r="E8" i="9"/>
  <c r="F8" i="9"/>
  <c r="H8" i="9"/>
  <c r="L23" i="26"/>
  <c r="J23" i="26"/>
  <c r="G23" i="26"/>
  <c r="D23" i="26"/>
  <c r="E23" i="26"/>
  <c r="C23" i="26"/>
  <c r="J15" i="26"/>
  <c r="K15" i="26"/>
  <c r="E15" i="26"/>
  <c r="G15" i="26"/>
  <c r="D15" i="26"/>
  <c r="C15" i="26"/>
  <c r="I7" i="26"/>
  <c r="F7" i="26"/>
  <c r="D7" i="26"/>
  <c r="C7" i="26"/>
  <c r="G28" i="10" l="1"/>
  <c r="F28" i="10"/>
  <c r="E28" i="10"/>
  <c r="D28" i="10"/>
  <c r="C28" i="10"/>
  <c r="G7" i="163" l="1"/>
  <c r="G23" i="163"/>
  <c r="F21" i="37" l="1"/>
  <c r="F15" i="37"/>
  <c r="F9" i="37"/>
  <c r="F22" i="37" l="1"/>
  <c r="F23" i="37" l="1"/>
  <c r="E8" i="38"/>
  <c r="F8" i="38"/>
  <c r="G8" i="38"/>
  <c r="D8" i="38"/>
  <c r="C5" i="38"/>
  <c r="C6" i="38"/>
  <c r="C7" i="38"/>
  <c r="C4" i="38"/>
  <c r="G11" i="35"/>
  <c r="G10" i="35"/>
  <c r="G8" i="35"/>
  <c r="G6" i="35"/>
  <c r="G5" i="35"/>
  <c r="G13" i="35"/>
  <c r="D14" i="35"/>
  <c r="E14" i="35"/>
  <c r="F14" i="35"/>
  <c r="C14" i="35"/>
  <c r="L18" i="12"/>
  <c r="K18" i="12"/>
  <c r="J18" i="12"/>
  <c r="F18" i="12"/>
  <c r="G18" i="12"/>
  <c r="H18" i="12"/>
  <c r="I18" i="12"/>
  <c r="E18" i="12"/>
  <c r="D18" i="12"/>
  <c r="C18" i="12"/>
  <c r="D25" i="28"/>
  <c r="C25" i="28"/>
  <c r="D25" i="11"/>
  <c r="C25" i="11"/>
  <c r="K22" i="26"/>
  <c r="H22" i="26"/>
  <c r="F22" i="26"/>
  <c r="H6" i="26"/>
  <c r="G5" i="26"/>
  <c r="E7" i="26"/>
  <c r="C8" i="38" l="1"/>
  <c r="G14" i="35"/>
  <c r="I22" i="26"/>
  <c r="H5" i="26"/>
  <c r="H7" i="26" s="1"/>
  <c r="G7" i="26"/>
  <c r="G24" i="163"/>
  <c r="H13" i="26" l="1"/>
  <c r="G8" i="9" l="1"/>
  <c r="I13" i="26"/>
  <c r="I15" i="26" l="1"/>
</calcChain>
</file>

<file path=xl/sharedStrings.xml><?xml version="1.0" encoding="utf-8"?>
<sst xmlns="http://schemas.openxmlformats.org/spreadsheetml/2006/main" count="1107" uniqueCount="579">
  <si>
    <t>金額</t>
    <rPh sb="0" eb="2">
      <t>キンガク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</si>
  <si>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</si>
  <si>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</si>
  <si>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</si>
  <si>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長期貸付金</t>
    <rPh sb="0" eb="2">
      <t>チョウキ</t>
    </rPh>
    <rPh sb="2" eb="5">
      <t>カシツケキン</t>
    </rPh>
    <phoneticPr fontId="2"/>
  </si>
  <si>
    <t>現金預金</t>
    <rPh sb="0" eb="2">
      <t>ゲンキン</t>
    </rPh>
    <rPh sb="2" eb="4">
      <t>ヨキン</t>
    </rPh>
    <phoneticPr fontId="2"/>
  </si>
  <si>
    <t>短期貸付金</t>
    <rPh sb="0" eb="2">
      <t>タンキ</t>
    </rPh>
    <rPh sb="2" eb="5">
      <t>カシツケキン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</si>
  <si>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</si>
  <si>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</si>
  <si>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区分</t>
    <rPh sb="0" eb="2">
      <t>クブン</t>
    </rPh>
    <phoneticPr fontId="7"/>
  </si>
  <si>
    <t>合計</t>
    <rPh sb="0" eb="2">
      <t>ゴウケイ</t>
    </rPh>
    <phoneticPr fontId="7"/>
  </si>
  <si>
    <t>③投資及び出資金の明細</t>
    <phoneticPr fontId="7"/>
  </si>
  <si>
    <t>市場価格のあるもの</t>
    <rPh sb="0" eb="2">
      <t>シジョウ</t>
    </rPh>
    <rPh sb="2" eb="4">
      <t>カカク</t>
    </rPh>
    <phoneticPr fontId="7"/>
  </si>
  <si>
    <t>銘柄名</t>
    <rPh sb="0" eb="2">
      <t>メイガラ</t>
    </rPh>
    <rPh sb="2" eb="3">
      <t>メイ</t>
    </rPh>
    <phoneticPr fontId="2"/>
  </si>
  <si>
    <t xml:space="preserve">
株数・口数など
（A）</t>
    <rPh sb="1" eb="3">
      <t>カブスウ</t>
    </rPh>
    <rPh sb="4" eb="5">
      <t>クチ</t>
    </rPh>
    <rPh sb="5" eb="6">
      <t>スウ</t>
    </rPh>
    <phoneticPr fontId="2"/>
  </si>
  <si>
    <t xml:space="preserve">
時価単価
（B）</t>
    <rPh sb="1" eb="3">
      <t>ジカ</t>
    </rPh>
    <rPh sb="3" eb="5">
      <t>タンカ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</si>
  <si>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2"/>
  </si>
  <si>
    <t xml:space="preserve">
取得単価
（D)</t>
    <rPh sb="1" eb="3">
      <t>シュトク</t>
    </rPh>
    <rPh sb="3" eb="5">
      <t>タンカ</t>
    </rPh>
    <phoneticPr fontId="2"/>
  </si>
  <si>
    <t>取得原価
（A）×（D)
（E)</t>
    <rPh sb="0" eb="2">
      <t>シュトク</t>
    </rPh>
    <rPh sb="2" eb="4">
      <t>ゲンカ</t>
    </rPh>
    <phoneticPr fontId="7"/>
  </si>
  <si>
    <t>評価差額
（C）－（E)
（F)</t>
    <rPh sb="0" eb="2">
      <t>ヒョウカ</t>
    </rPh>
    <rPh sb="2" eb="4">
      <t>サガク</t>
    </rPh>
    <phoneticPr fontId="7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</si>
  <si>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7"/>
  </si>
  <si>
    <t>相手先名</t>
    <rPh sb="0" eb="3">
      <t>アイテサキ</t>
    </rPh>
    <rPh sb="3" eb="4">
      <t>メイ</t>
    </rPh>
    <phoneticPr fontId="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</si>
  <si>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2"/>
  </si>
  <si>
    <t xml:space="preserve">
資産
（B)</t>
    <rPh sb="1" eb="3">
      <t>シサン</t>
    </rPh>
    <phoneticPr fontId="2"/>
  </si>
  <si>
    <t xml:space="preserve">
負債
（C)</t>
    <rPh sb="1" eb="3">
      <t>フサイ</t>
    </rPh>
    <phoneticPr fontId="2"/>
  </si>
  <si>
    <t>純資産額
（B）－（C)
（D)</t>
    <rPh sb="0" eb="3">
      <t>ジュンシサン</t>
    </rPh>
    <rPh sb="3" eb="4">
      <t>ガク</t>
    </rPh>
    <phoneticPr fontId="2"/>
  </si>
  <si>
    <t xml:space="preserve">
資本金
（E)</t>
    <rPh sb="1" eb="4">
      <t>シホンキン</t>
    </rPh>
    <phoneticPr fontId="2"/>
  </si>
  <si>
    <t>出資割合（％）
（A）/（E)
（F)</t>
    <rPh sb="0" eb="2">
      <t>シュッシ</t>
    </rPh>
    <rPh sb="2" eb="4">
      <t>ワリアイ</t>
    </rPh>
    <phoneticPr fontId="2"/>
  </si>
  <si>
    <t>実質価額
（D)×（F)
（G)</t>
    <rPh sb="0" eb="2">
      <t>ジッシツ</t>
    </rPh>
    <rPh sb="2" eb="4">
      <t>カガク</t>
    </rPh>
    <phoneticPr fontId="7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</si>
  <si>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7"/>
  </si>
  <si>
    <t xml:space="preserve">
出資金額
（A)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</si>
  <si>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7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</si>
  <si>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7"/>
  </si>
  <si>
    <t>種類</t>
    <rPh sb="0" eb="2">
      <t>シュルイ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</si>
  <si>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</si>
  <si>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7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</si>
  <si>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</si>
  <si>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（参考）
貸付金計</t>
    <rPh sb="1" eb="3">
      <t>サンコウ</t>
    </rPh>
    <rPh sb="5" eb="8">
      <t>カシツケキン</t>
    </rPh>
    <rPh sb="8" eb="9">
      <t>ケイ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</si>
  <si>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7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</si>
  <si>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7"/>
  </si>
  <si>
    <t>地方公営事業</t>
    <rPh sb="0" eb="2">
      <t>チホウ</t>
    </rPh>
    <rPh sb="2" eb="4">
      <t>コウエイ</t>
    </rPh>
    <rPh sb="4" eb="6">
      <t>ジギョウ</t>
    </rPh>
    <phoneticPr fontId="7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</si>
  <si>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</si>
  <si>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7"/>
  </si>
  <si>
    <t>地方三公社</t>
    <rPh sb="0" eb="2">
      <t>チホウ</t>
    </rPh>
    <rPh sb="2" eb="5">
      <t>サンコウシャ</t>
    </rPh>
    <phoneticPr fontId="7"/>
  </si>
  <si>
    <t>第三セクター等</t>
    <rPh sb="0" eb="1">
      <t>ダイ</t>
    </rPh>
    <rPh sb="1" eb="2">
      <t>サン</t>
    </rPh>
    <rPh sb="6" eb="7">
      <t>ナド</t>
    </rPh>
    <phoneticPr fontId="7"/>
  </si>
  <si>
    <t>その他の貸付金</t>
    <rPh sb="2" eb="3">
      <t>タ</t>
    </rPh>
    <rPh sb="4" eb="7">
      <t>カシツケキン</t>
    </rPh>
    <phoneticPr fontId="7"/>
  </si>
  <si>
    <t>⑤貸付金の明細</t>
    <phoneticPr fontId="7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</si>
  <si>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7"/>
  </si>
  <si>
    <t>⑦未収金の明細</t>
    <rPh sb="1" eb="4">
      <t>ミシュウキン</t>
    </rPh>
    <rPh sb="5" eb="7">
      <t>メイサイ</t>
    </rPh>
    <phoneticPr fontId="7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</si>
  <si>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</si>
  <si>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2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</si>
  <si>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</si>
  <si>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</si>
  <si>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小計</t>
    <rPh sb="0" eb="2">
      <t>ショウケイ</t>
    </rPh>
    <phoneticPr fontId="7"/>
  </si>
  <si>
    <t>【未収金】</t>
    <rPh sb="1" eb="4">
      <t>ミシュウキン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</si>
  <si>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7"/>
  </si>
  <si>
    <t>その他の未収金</t>
    <rPh sb="2" eb="3">
      <t>タ</t>
    </rPh>
    <rPh sb="4" eb="7">
      <t>ミシュウキン</t>
    </rPh>
    <phoneticPr fontId="7"/>
  </si>
  <si>
    <t>（２）負債項目の明細</t>
    <rPh sb="3" eb="5">
      <t>フサイ</t>
    </rPh>
    <rPh sb="5" eb="7">
      <t>コウモク</t>
    </rPh>
    <rPh sb="8" eb="10">
      <t>メイサイ</t>
    </rPh>
    <phoneticPr fontId="7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</si>
  <si>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7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</si>
  <si>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</si>
  <si>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</si>
  <si>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</si>
  <si>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</si>
  <si>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</si>
  <si>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</si>
  <si>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</si>
  <si>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</si>
  <si>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うち共同発行債</t>
    <rPh sb="2" eb="4">
      <t>キョウドウ</t>
    </rPh>
    <rPh sb="4" eb="6">
      <t>ハッコウ</t>
    </rPh>
    <rPh sb="6" eb="7">
      <t>サイ</t>
    </rPh>
    <phoneticPr fontId="2"/>
  </si>
  <si>
    <t>うち住民公募債</t>
    <rPh sb="2" eb="4">
      <t>ジュウミン</t>
    </rPh>
    <rPh sb="4" eb="7">
      <t>コウボサイ</t>
    </rPh>
    <phoneticPr fontId="2"/>
  </si>
  <si>
    <t>【通常分】</t>
    <rPh sb="1" eb="3">
      <t>ツウジョウ</t>
    </rPh>
    <rPh sb="3" eb="4">
      <t>ブン</t>
    </rPh>
    <phoneticPr fontId="7"/>
  </si>
  <si>
    <t>　　一般公共事業</t>
    <rPh sb="2" eb="4">
      <t>イッパン</t>
    </rPh>
    <rPh sb="4" eb="6">
      <t>コウキョウ</t>
    </rPh>
    <rPh sb="6" eb="8">
      <t>ジギョウ</t>
    </rPh>
    <phoneticPr fontId="7"/>
  </si>
  <si>
    <t>　　公営住宅建設</t>
    <rPh sb="2" eb="4">
      <t>コウエイ</t>
    </rPh>
    <rPh sb="4" eb="6">
      <t>ジュウタク</t>
    </rPh>
    <rPh sb="6" eb="8">
      <t>ケンセツ</t>
    </rPh>
    <phoneticPr fontId="7"/>
  </si>
  <si>
    <t>　　災害復旧</t>
    <rPh sb="2" eb="4">
      <t>サイガイ</t>
    </rPh>
    <rPh sb="4" eb="6">
      <t>フッキュウ</t>
    </rPh>
    <phoneticPr fontId="7"/>
  </si>
  <si>
    <t>　　教育・福祉施設</t>
    <rPh sb="2" eb="4">
      <t>キョウイク</t>
    </rPh>
    <rPh sb="5" eb="7">
      <t>フクシ</t>
    </rPh>
    <rPh sb="7" eb="9">
      <t>シセツ</t>
    </rPh>
    <phoneticPr fontId="7"/>
  </si>
  <si>
    <t>　　一般単独事業</t>
    <rPh sb="2" eb="4">
      <t>イッパン</t>
    </rPh>
    <rPh sb="4" eb="6">
      <t>タンドク</t>
    </rPh>
    <rPh sb="6" eb="8">
      <t>ジギョウ</t>
    </rPh>
    <phoneticPr fontId="7"/>
  </si>
  <si>
    <t>　　その他</t>
    <rPh sb="4" eb="5">
      <t>ホカ</t>
    </rPh>
    <phoneticPr fontId="7"/>
  </si>
  <si>
    <t>【特別分】</t>
    <rPh sb="1" eb="3">
      <t>トクベツ</t>
    </rPh>
    <rPh sb="3" eb="4">
      <t>ブン</t>
    </rPh>
    <phoneticPr fontId="7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</si>
  <si>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9"/>
  </si>
  <si>
    <t>　　減税補てん債</t>
    <rPh sb="2" eb="4">
      <t>ゲンゼイ</t>
    </rPh>
    <rPh sb="4" eb="5">
      <t>ホ</t>
    </rPh>
    <rPh sb="7" eb="8">
      <t>サイ</t>
    </rPh>
    <phoneticPr fontId="9"/>
  </si>
  <si>
    <t>　　退職手当債</t>
    <rPh sb="2" eb="4">
      <t>タイショク</t>
    </rPh>
    <rPh sb="4" eb="6">
      <t>テアテ</t>
    </rPh>
    <rPh sb="6" eb="7">
      <t>サイ</t>
    </rPh>
    <phoneticPr fontId="9"/>
  </si>
  <si>
    <t>　　その他</t>
    <rPh sb="4" eb="5">
      <t>タ</t>
    </rPh>
    <phoneticPr fontId="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</si>
  <si>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</si>
  <si>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</si>
  <si>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</si>
  <si>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</si>
  <si>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</si>
  <si>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</si>
  <si>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</si>
  <si>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</si>
  <si>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</si>
  <si>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</si>
  <si>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</si>
  <si>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</si>
  <si>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</si>
  <si>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</si>
  <si>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</si>
  <si>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</si>
  <si>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</si>
  <si>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</si>
  <si>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</si>
  <si>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</si>
  <si>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</si>
  <si>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</si>
  <si>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7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</si>
  <si>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</si>
  <si>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</si>
  <si>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</si>
  <si>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</si>
  <si>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</si>
  <si>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</si>
  <si>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</si>
  <si>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金額</t>
    <rPh sb="0" eb="2">
      <t>キンガク</t>
    </rPh>
    <phoneticPr fontId="7"/>
  </si>
  <si>
    <t>計</t>
    <rPh sb="0" eb="1">
      <t>ケイ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</si>
  <si>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</si>
  <si>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（１）財源の明細</t>
    <rPh sb="3" eb="5">
      <t>ザイゲン</t>
    </rPh>
    <rPh sb="6" eb="8">
      <t>メイサイ</t>
    </rPh>
    <phoneticPr fontId="7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</si>
  <si>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</si>
  <si>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</si>
  <si>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小計</t>
    <rPh sb="0" eb="2">
      <t>ショウケイ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</si>
  <si>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7"/>
  </si>
  <si>
    <t>内訳</t>
    <rPh sb="0" eb="2">
      <t>ウチワケ</t>
    </rPh>
    <phoneticPr fontId="7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</si>
  <si>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7"/>
  </si>
  <si>
    <t>地方債</t>
    <rPh sb="0" eb="3">
      <t>チホウサイ</t>
    </rPh>
    <phoneticPr fontId="7"/>
  </si>
  <si>
    <t>税収等</t>
    <rPh sb="0" eb="3">
      <t>ゼイシュウナド</t>
    </rPh>
    <phoneticPr fontId="7"/>
  </si>
  <si>
    <t>その他</t>
    <rPh sb="2" eb="3">
      <t>ホカ</t>
    </rPh>
    <phoneticPr fontId="7"/>
  </si>
  <si>
    <t>純行政コスト</t>
    <rPh sb="0" eb="1">
      <t>ジュン</t>
    </rPh>
    <rPh sb="1" eb="3">
      <t>ギョウセイ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</si>
  <si>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7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</si>
  <si>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7"/>
  </si>
  <si>
    <t>（１）資金の明細</t>
    <rPh sb="3" eb="5">
      <t>シキン</t>
    </rPh>
    <rPh sb="6" eb="8">
      <t>メイサイ</t>
    </rPh>
    <phoneticPr fontId="7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</si>
  <si>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7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</si>
  <si>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7"/>
  </si>
  <si>
    <t>４．資金収支計算書の内容に関する明細</t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</si>
  <si>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7"/>
  </si>
  <si>
    <t>現金</t>
    <rPh sb="0" eb="2">
      <t>ゲンキン</t>
    </rPh>
    <phoneticPr fontId="7"/>
  </si>
  <si>
    <t>要求払預金</t>
    <rPh sb="0" eb="2">
      <t>ヨウキュウ</t>
    </rPh>
    <rPh sb="2" eb="3">
      <t>バラ</t>
    </rPh>
    <rPh sb="3" eb="5">
      <t>ヨキン</t>
    </rPh>
    <phoneticPr fontId="7"/>
  </si>
  <si>
    <t>短期投資</t>
    <rPh sb="0" eb="2">
      <t>タンキ</t>
    </rPh>
    <rPh sb="2" eb="4">
      <t>トウシ</t>
    </rPh>
    <phoneticPr fontId="7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</si>
  <si>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</si>
  <si>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固定資産</t>
    <rPh sb="0" eb="2">
      <t>コテイ</t>
    </rPh>
    <rPh sb="2" eb="4">
      <t>シサン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</si>
  <si>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</si>
  <si>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</si>
  <si>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流動資産</t>
    <rPh sb="0" eb="2">
      <t>リュウドウ</t>
    </rPh>
    <rPh sb="2" eb="4">
      <t>シサン</t>
    </rPh>
    <phoneticPr fontId="2"/>
  </si>
  <si>
    <t>固定負債</t>
    <rPh sb="0" eb="2">
      <t>コテイ</t>
    </rPh>
    <rPh sb="2" eb="4">
      <t>フサイ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</si>
  <si>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</si>
  <si>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2"/>
  </si>
  <si>
    <t>流動負債</t>
    <rPh sb="0" eb="2">
      <t>リュウドウ</t>
    </rPh>
    <rPh sb="2" eb="4">
      <t>フサイ</t>
    </rPh>
    <phoneticPr fontId="2"/>
  </si>
  <si>
    <t>賞与等引当金</t>
    <rPh sb="0" eb="3">
      <t>ショウヨトウ</t>
    </rPh>
    <rPh sb="3" eb="5">
      <t>ヒキアテ</t>
    </rPh>
    <rPh sb="5" eb="6">
      <t>キン</t>
    </rPh>
    <phoneticPr fontId="2"/>
  </si>
  <si>
    <t>合計行開始</t>
    <phoneticPr fontId="2"/>
  </si>
  <si>
    <t>合計行終了</t>
    <rPh sb="3" eb="5">
      <t>シュウリョウ</t>
    </rPh>
    <phoneticPr fontId="2"/>
  </si>
  <si>
    <t>合計行開始</t>
    <rPh sb="0" eb="2">
      <t>ゴウケイ</t>
    </rPh>
    <rPh sb="2" eb="3">
      <t>ギョウ</t>
    </rPh>
    <rPh sb="3" eb="5">
      <t>カイシ</t>
    </rPh>
    <phoneticPr fontId="2"/>
  </si>
  <si>
    <t>合計行終了</t>
    <rPh sb="0" eb="2">
      <t>ゴウケイ</t>
    </rPh>
    <rPh sb="2" eb="3">
      <t>ギョウ</t>
    </rPh>
    <rPh sb="3" eb="5">
      <t>シュウリョウ</t>
    </rPh>
    <phoneticPr fontId="2"/>
  </si>
  <si>
    <t>-</t>
    <phoneticPr fontId="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</si>
  <si>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4"/>
  </si>
  <si>
    <t>（１）補助金等の明細</t>
    <rPh sb="3" eb="7">
      <t>ホジョキンナド</t>
    </rPh>
    <rPh sb="8" eb="10">
      <t>メイサイ</t>
    </rPh>
    <phoneticPr fontId="24"/>
  </si>
  <si>
    <t>区分</t>
    <rPh sb="0" eb="2">
      <t>クブン</t>
    </rPh>
    <phoneticPr fontId="24"/>
  </si>
  <si>
    <t>名称</t>
    <rPh sb="0" eb="2">
      <t>メイショウ</t>
    </rPh>
    <phoneticPr fontId="24"/>
  </si>
  <si>
    <t>相手先</t>
    <rPh sb="0" eb="3">
      <t>アイテサキ</t>
    </rPh>
    <phoneticPr fontId="24"/>
  </si>
  <si>
    <t>金額</t>
    <rPh sb="0" eb="2">
      <t>キンガク</t>
    </rPh>
    <phoneticPr fontId="24"/>
  </si>
  <si>
    <t>支出目的</t>
    <rPh sb="0" eb="2">
      <t>シシュツ</t>
    </rPh>
    <rPh sb="2" eb="4">
      <t>モクテキ</t>
    </rPh>
    <phoneticPr fontId="24"/>
  </si>
  <si>
    <t>計</t>
    <rPh sb="0" eb="1">
      <t>ケイ</t>
    </rPh>
    <phoneticPr fontId="24"/>
  </si>
  <si>
    <t>合計</t>
    <rPh sb="0" eb="2">
      <t>ゴウケイ</t>
    </rPh>
    <phoneticPr fontId="24"/>
  </si>
  <si>
    <t>国県等補助金</t>
    <phoneticPr fontId="2"/>
  </si>
  <si>
    <t>資本的
補助金</t>
    <phoneticPr fontId="2"/>
  </si>
  <si>
    <t>経常的
補助金</t>
    <phoneticPr fontId="2"/>
  </si>
  <si>
    <t>その他の補助金等</t>
    <phoneticPr fontId="2"/>
  </si>
  <si>
    <t>-</t>
    <phoneticPr fontId="2"/>
  </si>
  <si>
    <t>-</t>
    <phoneticPr fontId="2"/>
  </si>
  <si>
    <t>*出力条件</t>
  </si>
  <si>
    <t>*会計年度 ： R02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</si>
  <si>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</si>
  <si>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</si>
  <si>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</si>
  <si>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</si>
  <si>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</si>
  <si>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貸借対照表</t>
  </si>
  <si>
    <t>（令和３年３月３１日現在）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</si>
  <si>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</si>
  <si>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</si>
  <si>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</si>
  <si>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</si>
  <si>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</si>
  <si>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</si>
  <si>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</si>
  <si>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</si>
  <si>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</si>
  <si>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</si>
  <si>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</si>
  <si>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-</t>
  </si>
  <si>
    <t>1030000</t>
  </si>
  <si>
    <t>1600000</t>
  </si>
  <si>
    <t>有形固定資産</t>
  </si>
  <si>
    <t>地方債</t>
  </si>
  <si>
    <t>-</t>
    <phoneticPr fontId="24"/>
  </si>
  <si>
    <t>1040000</t>
  </si>
  <si>
    <t>1610000</t>
  </si>
  <si>
    <t>事業用資産</t>
  </si>
  <si>
    <t>長期未払金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</si>
  <si>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</si>
  <si>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</si>
  <si>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</si>
  <si>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</si>
  <si>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</si>
  <si>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</si>
  <si>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</si>
  <si>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損失補償等引当金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</si>
  <si>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</si>
  <si>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</si>
  <si>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</si>
  <si>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</si>
  <si>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</si>
  <si>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</si>
  <si>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</si>
  <si>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</si>
  <si>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</si>
  <si>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</si>
  <si>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</si>
  <si>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</si>
  <si>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</si>
  <si>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</si>
  <si>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</si>
  <si>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</si>
  <si>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</si>
  <si>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</si>
  <si>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</si>
  <si>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</si>
  <si>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</si>
  <si>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</si>
  <si>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</si>
  <si>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</si>
  <si>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</si>
  <si>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</si>
  <si>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</si>
  <si>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</si>
  <si>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</si>
  <si>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</si>
  <si>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</si>
  <si>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</si>
  <si>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</si>
  <si>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</si>
  <si>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</si>
  <si>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</si>
  <si>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</si>
  <si>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</si>
  <si>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</si>
  <si>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</si>
  <si>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</si>
  <si>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</si>
  <si>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</si>
  <si>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</si>
  <si>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</si>
  <si>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</si>
  <si>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</si>
  <si>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</si>
  <si>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</si>
  <si>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</si>
  <si>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</si>
  <si>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</si>
  <si>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</si>
  <si>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</si>
  <si>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</si>
  <si>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</si>
  <si>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</si>
  <si>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</si>
  <si>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</si>
  <si>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</si>
  <si>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</si>
  <si>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</si>
  <si>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</si>
  <si>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</si>
  <si>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</si>
  <si>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</si>
  <si>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</si>
  <si>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</si>
  <si>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</si>
  <si>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</si>
  <si>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</si>
  <si>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</si>
  <si>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</si>
  <si>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</si>
  <si>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</si>
  <si>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</si>
  <si>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</si>
  <si>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</si>
  <si>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</si>
  <si>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</si>
  <si>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</si>
  <si>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</si>
  <si>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</si>
  <si>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</si>
  <si>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</si>
  <si>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</si>
  <si>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</si>
  <si>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</si>
  <si>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</si>
  <si>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</si>
  <si>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</si>
  <si>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-</t>
    <phoneticPr fontId="24"/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</si>
  <si>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</si>
  <si>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</si>
  <si>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</si>
  <si>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</si>
  <si>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</si>
  <si>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</si>
  <si>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</si>
  <si>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</si>
  <si>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</si>
  <si>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</si>
  <si>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</si>
  <si>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</si>
  <si>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</si>
  <si>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</si>
  <si>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</si>
  <si>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</si>
  <si>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</si>
  <si>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</si>
  <si>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</si>
  <si>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</si>
  <si>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</si>
  <si>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</si>
  <si>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</si>
  <si>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</si>
  <si>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</si>
  <si>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自　令和２年４月１日　</t>
    <phoneticPr fontId="2"/>
  </si>
  <si>
    <t>至　令和３年３月３１日</t>
    <phoneticPr fontId="2"/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</si>
  <si>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</si>
  <si>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</si>
  <si>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</si>
  <si>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</si>
  <si>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</si>
  <si>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</si>
  <si>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</si>
  <si>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</si>
  <si>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</si>
  <si>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</si>
  <si>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</si>
  <si>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</si>
  <si>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</si>
  <si>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</si>
  <si>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</si>
  <si>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</si>
  <si>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</si>
  <si>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</si>
  <si>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</si>
  <si>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</si>
  <si>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</si>
  <si>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</si>
  <si>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</si>
  <si>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</si>
  <si>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</si>
  <si>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</si>
  <si>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</si>
  <si>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</si>
  <si>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</si>
  <si>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</si>
  <si>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</si>
  <si>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</si>
  <si>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</si>
  <si>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</si>
  <si>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</si>
  <si>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</si>
  <si>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自　令和２年４月１日　</t>
    <phoneticPr fontId="2"/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</si>
  <si>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</si>
  <si>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</si>
  <si>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</si>
  <si>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</si>
  <si>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</si>
  <si>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</si>
  <si>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</si>
  <si>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</si>
  <si>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</si>
  <si>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</si>
  <si>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</si>
  <si>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</si>
  <si>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</si>
  <si>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</si>
  <si>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</si>
  <si>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</si>
  <si>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</si>
  <si>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</si>
  <si>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</si>
  <si>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</si>
  <si>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</si>
  <si>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</si>
  <si>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</si>
  <si>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</si>
  <si>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</si>
  <si>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</si>
  <si>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</si>
  <si>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</si>
  <si>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</si>
  <si>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</si>
  <si>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</si>
  <si>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</si>
  <si>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</si>
  <si>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</si>
  <si>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</si>
  <si>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</si>
  <si>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</si>
  <si>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</si>
  <si>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</si>
  <si>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</si>
  <si>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</si>
  <si>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</si>
  <si>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</si>
  <si>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</si>
  <si>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</si>
  <si>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</si>
  <si>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</si>
  <si>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</si>
  <si>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</si>
  <si>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</si>
  <si>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</si>
  <si>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</si>
  <si>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</si>
  <si>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</si>
  <si>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</si>
  <si>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</si>
  <si>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</si>
  <si>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</si>
  <si>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</si>
  <si>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</si>
  <si>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</si>
  <si>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</si>
  <si>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</si>
  <si>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</si>
  <si>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</si>
  <si>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</si>
  <si>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</si>
  <si>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</si>
  <si>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</si>
  <si>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</si>
  <si>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</si>
  <si>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</si>
  <si>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</si>
  <si>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</si>
  <si>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</si>
  <si>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</si>
  <si>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</si>
  <si>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</si>
  <si>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</si>
  <si>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</si>
  <si>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</si>
  <si>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</si>
  <si>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</si>
  <si>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</si>
  <si>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</si>
  <si>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</si>
  <si>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</si>
  <si>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</si>
  <si>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</si>
  <si>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</si>
  <si>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</si>
  <si>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</si>
  <si>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</si>
  <si>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</si>
  <si>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</si>
  <si>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</si>
  <si>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</si>
  <si>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</si>
  <si>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</si>
  <si>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</si>
  <si>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</si>
  <si>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</si>
  <si>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</si>
  <si>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</si>
  <si>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</si>
  <si>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</si>
  <si>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</si>
  <si>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</si>
  <si>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</si>
  <si>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</si>
  <si>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</si>
  <si>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</si>
  <si>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</si>
  <si>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</si>
  <si>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</si>
  <si>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</si>
  <si>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</si>
  <si>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</si>
  <si>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</si>
  <si>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</si>
  <si>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</si>
  <si>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</si>
  <si>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</si>
  <si>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</si>
  <si>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</si>
  <si>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</si>
  <si>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</si>
  <si>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</si>
  <si>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</si>
  <si>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</si>
  <si>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</si>
  <si>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</si>
  <si>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</si>
  <si>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</si>
  <si>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</si>
  <si>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</si>
  <si>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</si>
  <si>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</si>
  <si>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</si>
  <si>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</si>
  <si>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</si>
  <si>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</si>
  <si>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</si>
  <si>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</si>
  <si>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</si>
  <si>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</si>
  <si>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</si>
  <si>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</si>
  <si>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</si>
  <si>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</si>
  <si>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</si>
  <si>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</si>
  <si>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</si>
  <si>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</si>
  <si>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</si>
  <si>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</si>
  <si>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</si>
  <si>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神奈川県川崎競馬組合
設備等整備基金</t>
    <rPh sb="0" eb="4">
      <t>カナガワケン</t>
    </rPh>
    <rPh sb="4" eb="10">
      <t>カワサキケイバクミアイ</t>
    </rPh>
    <rPh sb="11" eb="13">
      <t>セツビ</t>
    </rPh>
    <rPh sb="13" eb="14">
      <t>トウ</t>
    </rPh>
    <rPh sb="14" eb="18">
      <t>セイビキキン</t>
    </rPh>
    <phoneticPr fontId="2"/>
  </si>
  <si>
    <t>神奈川県川崎競馬組合
経営安定化基金</t>
    <rPh sb="0" eb="4">
      <t>カナガワケン</t>
    </rPh>
    <rPh sb="4" eb="10">
      <t>カワサキケイバクミアイ</t>
    </rPh>
    <rPh sb="11" eb="13">
      <t>ケイエイ</t>
    </rPh>
    <rPh sb="13" eb="16">
      <t>アンテイカ</t>
    </rPh>
    <rPh sb="16" eb="18">
      <t>キキン</t>
    </rPh>
    <phoneticPr fontId="2"/>
  </si>
  <si>
    <t>該当なし</t>
    <rPh sb="0" eb="2">
      <t>ガイトウ</t>
    </rPh>
    <phoneticPr fontId="2"/>
  </si>
  <si>
    <t>該当なし</t>
    <rPh sb="0" eb="2">
      <t>ガイトウ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</si>
  <si>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</si>
  <si>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</si>
  <si>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</si>
  <si>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</si>
  <si>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</si>
  <si>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</si>
  <si>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</si>
  <si>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</si>
  <si>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</si>
  <si>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</si>
  <si>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</si>
  <si>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</si>
  <si>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</si>
  <si>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</si>
  <si>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</si>
  <si>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</si>
  <si>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</si>
  <si>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</si>
  <si>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</si>
  <si>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</si>
  <si>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</si>
  <si>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他団体への公共施設等整備補助金等_x000D_
(所有外資産分）</t>
    <phoneticPr fontId="2"/>
  </si>
  <si>
    <t>地方競馬全国協会交付金</t>
    <rPh sb="0" eb="2">
      <t>チホウ</t>
    </rPh>
    <rPh sb="2" eb="4">
      <t>ケイバ</t>
    </rPh>
    <rPh sb="4" eb="6">
      <t>ゼンコク</t>
    </rPh>
    <rPh sb="6" eb="8">
      <t>キョウカイ</t>
    </rPh>
    <rPh sb="8" eb="11">
      <t>コウフキン</t>
    </rPh>
    <phoneticPr fontId="2"/>
  </si>
  <si>
    <t>全国公営競馬主催者協議会負担金</t>
    <rPh sb="0" eb="2">
      <t>ゼンコク</t>
    </rPh>
    <rPh sb="2" eb="4">
      <t>コウエイ</t>
    </rPh>
    <rPh sb="4" eb="6">
      <t>ケイバ</t>
    </rPh>
    <rPh sb="6" eb="9">
      <t>シュサイシャ</t>
    </rPh>
    <rPh sb="9" eb="12">
      <t>キョウギカイ</t>
    </rPh>
    <rPh sb="12" eb="15">
      <t>フタンキン</t>
    </rPh>
    <phoneticPr fontId="2"/>
  </si>
  <si>
    <t>関東地方公営競馬協議会負担金</t>
    <rPh sb="0" eb="2">
      <t>カントウ</t>
    </rPh>
    <rPh sb="2" eb="4">
      <t>チホウ</t>
    </rPh>
    <rPh sb="4" eb="6">
      <t>コウエイ</t>
    </rPh>
    <rPh sb="6" eb="8">
      <t>ケイバ</t>
    </rPh>
    <rPh sb="8" eb="11">
      <t>キョウギカイ</t>
    </rPh>
    <rPh sb="11" eb="14">
      <t>フタンキン</t>
    </rPh>
    <phoneticPr fontId="2"/>
  </si>
  <si>
    <t>神奈川県馬主協会補助金</t>
    <rPh sb="0" eb="4">
      <t>カナガワケン</t>
    </rPh>
    <rPh sb="4" eb="5">
      <t>ウマ</t>
    </rPh>
    <rPh sb="5" eb="6">
      <t>ヌシ</t>
    </rPh>
    <rPh sb="6" eb="8">
      <t>キョウカイ</t>
    </rPh>
    <rPh sb="8" eb="11">
      <t>ホジョキン</t>
    </rPh>
    <phoneticPr fontId="2"/>
  </si>
  <si>
    <t>地方公共団体金融機構納付金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ノウフキン</t>
    </rPh>
    <phoneticPr fontId="2"/>
  </si>
  <si>
    <t>神奈川県調教師会補助金</t>
    <rPh sb="0" eb="4">
      <t>カナガワケン</t>
    </rPh>
    <rPh sb="4" eb="7">
      <t>チョウキョウシ</t>
    </rPh>
    <rPh sb="7" eb="8">
      <t>カイ</t>
    </rPh>
    <rPh sb="8" eb="11">
      <t>ホジョキン</t>
    </rPh>
    <phoneticPr fontId="2"/>
  </si>
  <si>
    <t>神奈川県騎手会補助金</t>
    <rPh sb="0" eb="4">
      <t>カナガワケン</t>
    </rPh>
    <rPh sb="4" eb="6">
      <t>キシュ</t>
    </rPh>
    <rPh sb="6" eb="7">
      <t>カイ</t>
    </rPh>
    <rPh sb="7" eb="10">
      <t>ホジョキン</t>
    </rPh>
    <phoneticPr fontId="2"/>
  </si>
  <si>
    <t>神奈川県愛馬会補助金</t>
    <rPh sb="0" eb="4">
      <t>カナガワケン</t>
    </rPh>
    <rPh sb="4" eb="7">
      <t>アイバカイ</t>
    </rPh>
    <rPh sb="7" eb="10">
      <t>ホジョキン</t>
    </rPh>
    <phoneticPr fontId="2"/>
  </si>
  <si>
    <t>神奈川県畜産会補助金</t>
    <rPh sb="0" eb="4">
      <t>カナガワケン</t>
    </rPh>
    <rPh sb="4" eb="6">
      <t>チクサン</t>
    </rPh>
    <rPh sb="6" eb="7">
      <t>カイ</t>
    </rPh>
    <rPh sb="7" eb="10">
      <t>ホジョキン</t>
    </rPh>
    <phoneticPr fontId="2"/>
  </si>
  <si>
    <t>施設会社への施設整備負担金等</t>
    <rPh sb="0" eb="2">
      <t>シセツ</t>
    </rPh>
    <rPh sb="2" eb="4">
      <t>ガイシャ</t>
    </rPh>
    <rPh sb="6" eb="8">
      <t>シセツ</t>
    </rPh>
    <rPh sb="8" eb="10">
      <t>セイビ</t>
    </rPh>
    <rPh sb="10" eb="13">
      <t>フタンキン</t>
    </rPh>
    <rPh sb="13" eb="14">
      <t>トウ</t>
    </rPh>
    <phoneticPr fontId="2"/>
  </si>
  <si>
    <t>競馬場周辺環境整備補助金</t>
    <rPh sb="0" eb="3">
      <t>ケイバジョウ</t>
    </rPh>
    <rPh sb="3" eb="5">
      <t>シュウヘン</t>
    </rPh>
    <rPh sb="5" eb="7">
      <t>カンキョウ</t>
    </rPh>
    <rPh sb="7" eb="9">
      <t>セイビ</t>
    </rPh>
    <rPh sb="9" eb="12">
      <t>ホジョキン</t>
    </rPh>
    <phoneticPr fontId="2"/>
  </si>
  <si>
    <t>共同トータリゼータ負担金等</t>
    <rPh sb="0" eb="2">
      <t>キョウドウ</t>
    </rPh>
    <rPh sb="9" eb="12">
      <t>フタンキン</t>
    </rPh>
    <rPh sb="12" eb="13">
      <t>トウ</t>
    </rPh>
    <phoneticPr fontId="2"/>
  </si>
  <si>
    <t>その他協議会等の負担金等</t>
    <rPh sb="2" eb="3">
      <t>タ</t>
    </rPh>
    <rPh sb="3" eb="6">
      <t>キョウギカイ</t>
    </rPh>
    <rPh sb="6" eb="7">
      <t>トウ</t>
    </rPh>
    <rPh sb="8" eb="11">
      <t>フタンキン</t>
    </rPh>
    <rPh sb="11" eb="12">
      <t>トウ</t>
    </rPh>
    <phoneticPr fontId="2"/>
  </si>
  <si>
    <t>地方競馬全国協会</t>
    <rPh sb="0" eb="2">
      <t>チホウ</t>
    </rPh>
    <rPh sb="2" eb="4">
      <t>ケイバ</t>
    </rPh>
    <rPh sb="4" eb="6">
      <t>ゼンコク</t>
    </rPh>
    <rPh sb="6" eb="8">
      <t>キョウカイ</t>
    </rPh>
    <phoneticPr fontId="2"/>
  </si>
  <si>
    <t>全国公営競馬主催者協議会</t>
    <rPh sb="0" eb="2">
      <t>ゼンコク</t>
    </rPh>
    <rPh sb="2" eb="4">
      <t>コウエイ</t>
    </rPh>
    <rPh sb="4" eb="6">
      <t>ケイバ</t>
    </rPh>
    <rPh sb="6" eb="9">
      <t>シュサイシャ</t>
    </rPh>
    <rPh sb="9" eb="12">
      <t>キョウギカイ</t>
    </rPh>
    <phoneticPr fontId="2"/>
  </si>
  <si>
    <t>関東地方公営競馬協議会</t>
    <rPh sb="0" eb="2">
      <t>カントウ</t>
    </rPh>
    <rPh sb="2" eb="4">
      <t>チホウ</t>
    </rPh>
    <rPh sb="4" eb="6">
      <t>コウエイ</t>
    </rPh>
    <rPh sb="6" eb="8">
      <t>ケイバ</t>
    </rPh>
    <rPh sb="8" eb="11">
      <t>キョウギカイ</t>
    </rPh>
    <phoneticPr fontId="2"/>
  </si>
  <si>
    <t>神奈川県馬主協会</t>
    <rPh sb="0" eb="4">
      <t>カナガワケン</t>
    </rPh>
    <rPh sb="4" eb="5">
      <t>ウマ</t>
    </rPh>
    <rPh sb="5" eb="6">
      <t>ヌシ</t>
    </rPh>
    <rPh sb="6" eb="8">
      <t>キョウカイ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</si>
  <si>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</si>
  <si>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神奈川県調教師会</t>
    <rPh sb="0" eb="4">
      <t>カナガワケン</t>
    </rPh>
    <rPh sb="4" eb="7">
      <t>チョウキョウシ</t>
    </rPh>
    <rPh sb="7" eb="8">
      <t>カイ</t>
    </rPh>
    <phoneticPr fontId="2"/>
  </si>
  <si>
    <t>神奈川県騎手会</t>
    <rPh sb="0" eb="4">
      <t>カナガワケン</t>
    </rPh>
    <rPh sb="4" eb="6">
      <t>キシュ</t>
    </rPh>
    <rPh sb="6" eb="7">
      <t>カイ</t>
    </rPh>
    <phoneticPr fontId="2"/>
  </si>
  <si>
    <t>神奈川県愛馬会</t>
    <rPh sb="0" eb="4">
      <t>カナガワケン</t>
    </rPh>
    <rPh sb="4" eb="6">
      <t>アイバ</t>
    </rPh>
    <rPh sb="6" eb="7">
      <t>カイ</t>
    </rPh>
    <phoneticPr fontId="2"/>
  </si>
  <si>
    <t>神奈川県畜産会</t>
    <rPh sb="0" eb="4">
      <t>カナガワケン</t>
    </rPh>
    <rPh sb="4" eb="6">
      <t>チクサン</t>
    </rPh>
    <rPh sb="6" eb="7">
      <t>カイ</t>
    </rPh>
    <phoneticPr fontId="2"/>
  </si>
  <si>
    <t>（株）よみうりランド</t>
    <rPh sb="1" eb="2">
      <t>カブ</t>
    </rPh>
    <phoneticPr fontId="2"/>
  </si>
  <si>
    <t>周辺13町内会、ジョイホース</t>
    <rPh sb="0" eb="2">
      <t>シュウヘン</t>
    </rPh>
    <rPh sb="4" eb="6">
      <t>チョウナイ</t>
    </rPh>
    <rPh sb="6" eb="7">
      <t>カイ</t>
    </rPh>
    <phoneticPr fontId="2"/>
  </si>
  <si>
    <t>地方競馬全国協会等</t>
    <rPh sb="0" eb="2">
      <t>チホウ</t>
    </rPh>
    <rPh sb="2" eb="4">
      <t>ケイバ</t>
    </rPh>
    <rPh sb="4" eb="6">
      <t>ゼンコク</t>
    </rPh>
    <rPh sb="6" eb="8">
      <t>キョウカイ</t>
    </rPh>
    <rPh sb="8" eb="9">
      <t>トウ</t>
    </rPh>
    <phoneticPr fontId="2"/>
  </si>
  <si>
    <t>東急不動産等</t>
    <rPh sb="0" eb="2">
      <t>トウキュウ</t>
    </rPh>
    <rPh sb="2" eb="5">
      <t>フドウサン</t>
    </rPh>
    <rPh sb="5" eb="6">
      <t>トウ</t>
    </rPh>
    <phoneticPr fontId="2"/>
  </si>
  <si>
    <t>事業費（優良馬確保対策等）、運営費等</t>
    <rPh sb="0" eb="3">
      <t>ジギョウヒ</t>
    </rPh>
    <rPh sb="4" eb="6">
      <t>ユウリョウ</t>
    </rPh>
    <rPh sb="6" eb="7">
      <t>ウマ</t>
    </rPh>
    <rPh sb="7" eb="9">
      <t>カクホ</t>
    </rPh>
    <rPh sb="9" eb="11">
      <t>タイサク</t>
    </rPh>
    <rPh sb="11" eb="12">
      <t>トウ</t>
    </rPh>
    <rPh sb="14" eb="17">
      <t>ウンエイヒ</t>
    </rPh>
    <rPh sb="17" eb="18">
      <t>トウ</t>
    </rPh>
    <phoneticPr fontId="2"/>
  </si>
  <si>
    <t>事業費（きゅう務員確保対策等）、運営費等</t>
    <rPh sb="0" eb="3">
      <t>ジギョウヒ</t>
    </rPh>
    <rPh sb="7" eb="9">
      <t>ムイン</t>
    </rPh>
    <rPh sb="9" eb="11">
      <t>カクホ</t>
    </rPh>
    <rPh sb="11" eb="13">
      <t>タイサク</t>
    </rPh>
    <rPh sb="13" eb="14">
      <t>トウ</t>
    </rPh>
    <rPh sb="16" eb="19">
      <t>ウンエイヒ</t>
    </rPh>
    <rPh sb="19" eb="20">
      <t>トウ</t>
    </rPh>
    <phoneticPr fontId="2"/>
  </si>
  <si>
    <t>運営費等</t>
    <rPh sb="0" eb="3">
      <t>ウンエイヒ</t>
    </rPh>
    <rPh sb="3" eb="4">
      <t>トウ</t>
    </rPh>
    <phoneticPr fontId="2"/>
  </si>
  <si>
    <t>事業費施設整備負担金等</t>
    <rPh sb="0" eb="3">
      <t>ジギョウヒ</t>
    </rPh>
    <rPh sb="3" eb="5">
      <t>シセツ</t>
    </rPh>
    <rPh sb="5" eb="7">
      <t>セイビ</t>
    </rPh>
    <rPh sb="7" eb="10">
      <t>フタンキン</t>
    </rPh>
    <rPh sb="10" eb="11">
      <t>トウ</t>
    </rPh>
    <phoneticPr fontId="2"/>
  </si>
  <si>
    <t>一般会計</t>
    <rPh sb="0" eb="2">
      <t>イッパン</t>
    </rPh>
    <rPh sb="2" eb="4">
      <t>カイケイ</t>
    </rPh>
    <phoneticPr fontId="2"/>
  </si>
  <si>
    <t>（単位：百万円）</t>
    <rPh sb="1" eb="3">
      <t>タンイ</t>
    </rPh>
    <rPh sb="4" eb="6">
      <t>ヒャクマン</t>
    </rPh>
    <rPh sb="6" eb="7">
      <t>エン</t>
    </rPh>
    <phoneticPr fontId="7"/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</si>
  <si>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</si>
  <si>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（単位：百万円）</t>
    <rPh sb="4" eb="6">
      <t>ヒャクマン</t>
    </rPh>
    <rPh sb="6" eb="7">
      <t>エン</t>
    </rPh>
    <phoneticPr fontId="2"/>
  </si>
  <si>
    <t>-</t>
    <phoneticPr fontId="2"/>
  </si>
  <si>
    <t>（単位：百万円）</t>
    <rPh sb="1" eb="3">
      <t>タンイ</t>
    </rPh>
    <rPh sb="4" eb="6">
      <t>ヒャクマン</t>
    </rPh>
    <rPh sb="6" eb="7">
      <t>エン</t>
    </rPh>
    <phoneticPr fontId="17"/>
  </si>
  <si>
    <t>（単位：百万円）</t>
    <rPh sb="4" eb="6">
      <t>ヒャクマン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</si>
</sst>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,;\-#,##0,;&quot;-&quot;"/>
    <numFmt numFmtId="177" formatCode="#,##0;&quot;△ &quot;#,##0"/>
    <numFmt numFmtId="178" formatCode="#,##0.00&quot;%&quot;;&quot;△ &quot;#,##0.00&quot;%&quot;"/>
    <numFmt numFmtId="180" formatCode="0;&quot;△ &quot;0"/>
    <numFmt numFmtId="181" formatCode="#,##0_ "/>
    <numFmt numFmtId="182" formatCode="#,##0;[Red]#,##0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6" fillId="0" borderId="1">
      <alignment horizontal="center"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575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5" fillId="4" borderId="13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 wrapText="1"/>
    </xf>
    <xf numFmtId="0" fontId="0" fillId="0" borderId="0" xfId="0" applyBorder="1" applyProtection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4" fillId="0" borderId="3" xfId="0" applyFont="1" applyBorder="1" applyProtection="1">
      <alignment vertical="center"/>
    </xf>
    <xf numFmtId="0" fontId="4" fillId="0" borderId="0" xfId="2" applyFont="1" applyBorder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left" vertical="center"/>
    </xf>
    <xf numFmtId="0" fontId="17" fillId="0" borderId="2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8" fillId="0" borderId="3" xfId="0" applyFont="1" applyBorder="1" applyProtection="1">
      <alignment vertical="center"/>
    </xf>
    <xf numFmtId="0" fontId="18" fillId="0" borderId="0" xfId="0" applyFont="1" applyProtection="1">
      <alignment vertical="center"/>
    </xf>
    <xf numFmtId="0" fontId="18" fillId="0" borderId="0" xfId="0" applyFont="1" applyBorder="1" applyProtection="1">
      <alignment vertical="center"/>
    </xf>
    <xf numFmtId="0" fontId="21" fillId="0" borderId="0" xfId="0" applyFont="1" applyBorder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176" fontId="13" fillId="0" borderId="18" xfId="1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right" vertical="center"/>
    </xf>
    <xf numFmtId="0" fontId="17" fillId="0" borderId="0" xfId="0" applyFont="1" applyBorder="1" applyProtection="1">
      <alignment vertical="center"/>
    </xf>
    <xf numFmtId="0" fontId="20" fillId="0" borderId="0" xfId="0" applyFont="1" applyAlignment="1" applyProtection="1">
      <alignment horizontal="left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horizontal="center" vertical="center"/>
    </xf>
    <xf numFmtId="38" fontId="1" fillId="2" borderId="0" xfId="1" applyFont="1" applyFill="1" applyProtection="1">
      <alignment vertical="center"/>
    </xf>
    <xf numFmtId="38" fontId="17" fillId="2" borderId="0" xfId="1" applyFont="1" applyFill="1" applyProtection="1">
      <alignment vertical="center"/>
    </xf>
    <xf numFmtId="0" fontId="17" fillId="2" borderId="0" xfId="0" applyFont="1" applyFill="1" applyProtection="1">
      <alignment vertical="center"/>
    </xf>
    <xf numFmtId="49" fontId="4" fillId="4" borderId="5" xfId="0" applyNumberFormat="1" applyFont="1" applyFill="1" applyBorder="1" applyAlignment="1" applyProtection="1">
      <alignment horizontal="center" vertical="center" wrapText="1"/>
    </xf>
    <xf numFmtId="177" fontId="4" fillId="3" borderId="5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horizontal="right" vertical="center"/>
      <protection locked="0"/>
    </xf>
    <xf numFmtId="10" fontId="4" fillId="3" borderId="5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horizontal="right"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Border="1" applyProtection="1">
      <alignment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horizontal="righ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177" fontId="4" fillId="0" borderId="13" xfId="0" applyNumberFormat="1" applyFont="1" applyBorder="1" applyAlignment="1" applyProtection="1">
      <alignment horizontal="right" vertical="center"/>
      <protection locked="0"/>
    </xf>
    <xf numFmtId="177" fontId="4" fillId="0" borderId="13" xfId="0" applyNumberFormat="1" applyFont="1" applyBorder="1" applyAlignment="1" applyProtection="1">
      <alignment horizontal="right" vertical="center"/>
    </xf>
    <xf numFmtId="177" fontId="4" fillId="3" borderId="23" xfId="0" applyNumberFormat="1" applyFont="1" applyFill="1" applyBorder="1" applyAlignment="1" applyProtection="1">
      <alignment horizontal="right" vertical="center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 applyProtection="1">
      <alignment horizontal="left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3" borderId="13" xfId="0" applyNumberFormat="1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177" fontId="4" fillId="0" borderId="5" xfId="0" applyNumberFormat="1" applyFont="1" applyBorder="1" applyAlignment="1" applyProtection="1">
      <alignment horizontal="right" vertical="center" wrapText="1"/>
      <protection locked="0"/>
    </xf>
    <xf numFmtId="177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</xf>
    <xf numFmtId="177" fontId="4" fillId="0" borderId="16" xfId="0" applyNumberFormat="1" applyFont="1" applyBorder="1" applyAlignment="1" applyProtection="1">
      <alignment horizontal="right" vertical="center" wrapText="1"/>
    </xf>
    <xf numFmtId="177" fontId="4" fillId="0" borderId="14" xfId="0" applyNumberFormat="1" applyFont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9" xfId="0" applyFont="1" applyBorder="1" applyProtection="1">
      <alignment vertical="center"/>
    </xf>
    <xf numFmtId="177" fontId="4" fillId="0" borderId="16" xfId="0" applyNumberFormat="1" applyFont="1" applyBorder="1" applyAlignment="1" applyProtection="1">
      <alignment horizontal="right" vertical="center"/>
    </xf>
    <xf numFmtId="177" fontId="4" fillId="0" borderId="4" xfId="0" applyNumberFormat="1" applyFont="1" applyBorder="1" applyAlignment="1" applyProtection="1">
      <alignment horizontal="right" vertical="center"/>
    </xf>
    <xf numFmtId="49" fontId="17" fillId="0" borderId="2" xfId="0" applyNumberFormat="1" applyFont="1" applyBorder="1" applyAlignment="1" applyProtection="1">
      <alignment horizontal="right" vertical="center"/>
      <protection locked="0"/>
    </xf>
    <xf numFmtId="49" fontId="6" fillId="4" borderId="5" xfId="0" applyNumberFormat="1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14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177" fontId="4" fillId="0" borderId="16" xfId="0" applyNumberFormat="1" applyFont="1" applyBorder="1" applyProtection="1">
      <alignment vertical="center"/>
    </xf>
    <xf numFmtId="177" fontId="4" fillId="0" borderId="4" xfId="0" applyNumberFormat="1" applyFont="1" applyBorder="1" applyProtection="1">
      <alignment vertical="center"/>
    </xf>
    <xf numFmtId="49" fontId="4" fillId="4" borderId="8" xfId="0" applyNumberFormat="1" applyFont="1" applyFill="1" applyBorder="1" applyAlignment="1" applyProtection="1">
      <alignment horizontal="left" vertical="center"/>
    </xf>
    <xf numFmtId="49" fontId="4" fillId="4" borderId="2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left" vertical="center"/>
    </xf>
    <xf numFmtId="49" fontId="4" fillId="4" borderId="10" xfId="0" applyNumberFormat="1" applyFont="1" applyFill="1" applyBorder="1" applyAlignment="1" applyProtection="1">
      <alignment horizontal="center" vertical="center"/>
    </xf>
    <xf numFmtId="49" fontId="4" fillId="4" borderId="6" xfId="0" applyNumberFormat="1" applyFont="1" applyFill="1" applyBorder="1" applyAlignment="1" applyProtection="1">
      <alignment horizontal="center" vertical="center"/>
    </xf>
    <xf numFmtId="177" fontId="4" fillId="3" borderId="10" xfId="0" applyNumberFormat="1" applyFont="1" applyFill="1" applyBorder="1" applyAlignment="1" applyProtection="1">
      <alignment horizontal="right" vertical="center"/>
    </xf>
    <xf numFmtId="177" fontId="4" fillId="3" borderId="6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Border="1" applyProtection="1">
      <alignment vertical="center"/>
    </xf>
    <xf numFmtId="49" fontId="21" fillId="0" borderId="0" xfId="0" applyNumberFormat="1" applyFont="1" applyBorder="1" applyAlignment="1" applyProtection="1">
      <alignment horizontal="right"/>
      <protection locked="0"/>
    </xf>
    <xf numFmtId="49" fontId="17" fillId="4" borderId="17" xfId="0" applyNumberFormat="1" applyFont="1" applyFill="1" applyBorder="1" applyAlignment="1" applyProtection="1">
      <alignment horizontal="center" vertical="center" shrinkToFit="1"/>
    </xf>
    <xf numFmtId="49" fontId="17" fillId="4" borderId="8" xfId="0" applyNumberFormat="1" applyFont="1" applyFill="1" applyBorder="1" applyAlignment="1" applyProtection="1">
      <alignment horizontal="center" vertical="center" shrinkToFit="1"/>
    </xf>
    <xf numFmtId="49" fontId="17" fillId="4" borderId="5" xfId="0" applyNumberFormat="1" applyFont="1" applyFill="1" applyBorder="1" applyAlignment="1" applyProtection="1">
      <alignment horizontal="left" vertical="center"/>
    </xf>
    <xf numFmtId="177" fontId="17" fillId="0" borderId="5" xfId="0" applyNumberFormat="1" applyFont="1" applyBorder="1" applyAlignment="1" applyProtection="1">
      <alignment horizontal="right" vertical="center"/>
      <protection locked="0"/>
    </xf>
    <xf numFmtId="177" fontId="17" fillId="0" borderId="11" xfId="0" applyNumberFormat="1" applyFont="1" applyBorder="1" applyAlignment="1" applyProtection="1">
      <alignment horizontal="right" vertical="center"/>
      <protection locked="0"/>
    </xf>
    <xf numFmtId="177" fontId="17" fillId="0" borderId="4" xfId="0" applyNumberFormat="1" applyFont="1" applyBorder="1" applyAlignment="1" applyProtection="1">
      <alignment horizontal="right" vertical="center"/>
      <protection locked="0"/>
    </xf>
    <xf numFmtId="49" fontId="17" fillId="4" borderId="5" xfId="0" applyNumberFormat="1" applyFont="1" applyFill="1" applyBorder="1" applyAlignment="1" applyProtection="1">
      <alignment horizontal="center" vertical="center"/>
    </xf>
    <xf numFmtId="177" fontId="17" fillId="3" borderId="4" xfId="0" applyNumberFormat="1" applyFont="1" applyFill="1" applyBorder="1" applyAlignment="1" applyProtection="1">
      <alignment horizontal="right" vertical="center"/>
    </xf>
    <xf numFmtId="177" fontId="17" fillId="3" borderId="11" xfId="0" applyNumberFormat="1" applyFont="1" applyFill="1" applyBorder="1" applyAlignment="1" applyProtection="1">
      <alignment horizontal="right" vertical="center"/>
    </xf>
    <xf numFmtId="177" fontId="17" fillId="3" borderId="5" xfId="0" applyNumberFormat="1" applyFont="1" applyFill="1" applyBorder="1" applyAlignment="1" applyProtection="1">
      <alignment horizontal="right" vertical="center"/>
    </xf>
    <xf numFmtId="177" fontId="26" fillId="0" borderId="5" xfId="1" applyNumberFormat="1" applyFont="1" applyBorder="1" applyAlignment="1" applyProtection="1">
      <alignment horizontal="right" vertical="center"/>
      <protection locked="0"/>
    </xf>
    <xf numFmtId="49" fontId="26" fillId="4" borderId="15" xfId="0" applyNumberFormat="1" applyFont="1" applyFill="1" applyBorder="1" applyAlignment="1" applyProtection="1">
      <alignment horizontal="center" vertical="center" wrapText="1"/>
    </xf>
    <xf numFmtId="49" fontId="26" fillId="4" borderId="16" xfId="0" applyNumberFormat="1" applyFont="1" applyFill="1" applyBorder="1" applyAlignment="1" applyProtection="1">
      <alignment horizontal="center" vertical="center" wrapText="1"/>
    </xf>
    <xf numFmtId="49" fontId="26" fillId="4" borderId="4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Border="1" applyAlignment="1" applyProtection="1">
      <alignment horizontal="right" vertical="center"/>
      <protection locked="0"/>
    </xf>
    <xf numFmtId="49" fontId="26" fillId="0" borderId="0" xfId="0" applyNumberFormat="1" applyFont="1" applyBorder="1" applyAlignment="1" applyProtection="1">
      <alignment horizontal="right" vertical="center"/>
      <protection locked="0"/>
    </xf>
    <xf numFmtId="178" fontId="26" fillId="0" borderId="5" xfId="1" applyNumberFormat="1" applyFont="1" applyBorder="1" applyAlignment="1" applyProtection="1">
      <alignment horizontal="right" vertical="center"/>
      <protection locked="0"/>
    </xf>
    <xf numFmtId="49" fontId="18" fillId="0" borderId="0" xfId="0" applyNumberFormat="1" applyFont="1" applyAlignment="1" applyProtection="1">
      <alignment horizontal="right" vertical="center"/>
      <protection locked="0"/>
    </xf>
    <xf numFmtId="0" fontId="17" fillId="4" borderId="5" xfId="0" applyFont="1" applyFill="1" applyBorder="1" applyAlignment="1" applyProtection="1">
      <alignment horizontal="center" vertical="center"/>
    </xf>
    <xf numFmtId="0" fontId="17" fillId="4" borderId="19" xfId="0" applyFont="1" applyFill="1" applyBorder="1" applyAlignment="1" applyProtection="1">
      <alignment horizontal="center" vertical="center"/>
    </xf>
    <xf numFmtId="0" fontId="17" fillId="4" borderId="20" xfId="0" applyFont="1" applyFill="1" applyBorder="1" applyAlignment="1" applyProtection="1">
      <alignment horizontal="center" vertical="center"/>
    </xf>
    <xf numFmtId="0" fontId="17" fillId="4" borderId="9" xfId="0" applyFont="1" applyFill="1" applyBorder="1" applyAlignment="1" applyProtection="1">
      <alignment horizontal="center" vertical="center"/>
    </xf>
    <xf numFmtId="0" fontId="17" fillId="4" borderId="4" xfId="0" applyFont="1" applyFill="1" applyBorder="1" applyAlignment="1" applyProtection="1">
      <alignment horizontal="center" vertical="center"/>
    </xf>
    <xf numFmtId="0" fontId="17" fillId="4" borderId="9" xfId="0" applyFont="1" applyFill="1" applyBorder="1" applyAlignment="1" applyProtection="1">
      <alignment horizontal="center" vertical="center" wrapText="1"/>
    </xf>
    <xf numFmtId="49" fontId="17" fillId="4" borderId="8" xfId="0" applyNumberFormat="1" applyFont="1" applyFill="1" applyBorder="1" applyAlignment="1" applyProtection="1">
      <alignment horizontal="center" vertical="center" wrapText="1"/>
    </xf>
    <xf numFmtId="49" fontId="17" fillId="4" borderId="2" xfId="0" applyNumberFormat="1" applyFont="1" applyFill="1" applyBorder="1" applyAlignment="1" applyProtection="1">
      <alignment horizontal="center" vertical="center"/>
    </xf>
    <xf numFmtId="49" fontId="17" fillId="0" borderId="8" xfId="0" applyNumberFormat="1" applyFont="1" applyBorder="1" applyAlignment="1" applyProtection="1">
      <alignment horizontal="left" vertical="center" wrapText="1"/>
      <protection locked="0"/>
    </xf>
    <xf numFmtId="49" fontId="17" fillId="4" borderId="9" xfId="0" applyNumberFormat="1" applyFont="1" applyFill="1" applyBorder="1" applyAlignment="1" applyProtection="1">
      <alignment horizontal="left" vertical="center"/>
    </xf>
    <xf numFmtId="49" fontId="17" fillId="4" borderId="4" xfId="0" applyNumberFormat="1" applyFont="1" applyFill="1" applyBorder="1" applyAlignment="1" applyProtection="1">
      <alignment horizontal="left" vertical="center"/>
    </xf>
    <xf numFmtId="49" fontId="17" fillId="0" borderId="22" xfId="0" applyNumberFormat="1" applyFont="1" applyBorder="1" applyAlignment="1" applyProtection="1">
      <alignment horizontal="left" vertical="center"/>
    </xf>
    <xf numFmtId="0" fontId="17" fillId="4" borderId="9" xfId="0" applyFont="1" applyFill="1" applyBorder="1" applyAlignment="1" applyProtection="1">
      <alignment horizontal="right" vertical="center" wrapText="1"/>
    </xf>
    <xf numFmtId="0" fontId="17" fillId="4" borderId="4" xfId="0" applyFont="1" applyFill="1" applyBorder="1" applyAlignment="1" applyProtection="1">
      <alignment horizontal="right" vertical="center"/>
    </xf>
    <xf numFmtId="0" fontId="4" fillId="4" borderId="13" xfId="4" applyFont="1" applyFill="1" applyBorder="1" applyAlignment="1" applyProtection="1">
      <alignment horizontal="center" vertical="center"/>
    </xf>
    <xf numFmtId="0" fontId="4" fillId="0" borderId="5" xfId="4" applyFont="1" applyFill="1" applyBorder="1" applyAlignment="1" applyProtection="1">
      <alignment horizontal="center" vertical="center" wrapText="1"/>
    </xf>
    <xf numFmtId="177" fontId="4" fillId="0" borderId="5" xfId="4" applyNumberFormat="1" applyFont="1" applyBorder="1" applyAlignment="1" applyProtection="1">
      <alignment horizontal="right" vertical="center"/>
      <protection locked="0"/>
    </xf>
    <xf numFmtId="177" fontId="4" fillId="0" borderId="5" xfId="4" applyNumberFormat="1" applyFont="1" applyBorder="1" applyAlignment="1" applyProtection="1">
      <alignment horizontal="right" vertical="center"/>
    </xf>
    <xf numFmtId="177" fontId="4" fillId="3" borderId="5" xfId="4" applyNumberFormat="1" applyFont="1" applyFill="1" applyBorder="1" applyAlignment="1" applyProtection="1">
      <alignment horizontal="right" vertical="center"/>
    </xf>
    <xf numFmtId="0" fontId="4" fillId="0" borderId="5" xfId="4" applyFont="1" applyFill="1" applyBorder="1" applyAlignment="1" applyProtection="1">
      <alignment horizontal="right" vertical="center" wrapText="1"/>
    </xf>
    <xf numFmtId="49" fontId="20" fillId="0" borderId="0" xfId="0" applyNumberFormat="1" applyFont="1" applyAlignment="1" applyProtection="1">
      <alignment horizontal="right"/>
      <protection locked="0"/>
    </xf>
    <xf numFmtId="49" fontId="4" fillId="4" borderId="5" xfId="4" applyNumberFormat="1" applyFont="1" applyFill="1" applyBorder="1" applyAlignment="1" applyProtection="1">
      <alignment horizontal="center" vertical="center"/>
    </xf>
    <xf numFmtId="49" fontId="4" fillId="4" borderId="5" xfId="4" applyNumberFormat="1" applyFont="1" applyFill="1" applyBorder="1" applyAlignment="1" applyProtection="1">
      <alignment horizontal="centerContinuous" vertical="center" wrapText="1"/>
    </xf>
    <xf numFmtId="49" fontId="4" fillId="4" borderId="5" xfId="4" applyNumberFormat="1" applyFont="1" applyFill="1" applyBorder="1" applyAlignment="1" applyProtection="1">
      <alignment horizontal="center" vertical="center" wrapText="1"/>
    </xf>
    <xf numFmtId="49" fontId="4" fillId="4" borderId="13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Fill="1" applyBorder="1" applyAlignment="1" applyProtection="1">
      <alignment horizontal="centerContinuous" vertical="center" wrapText="1"/>
    </xf>
    <xf numFmtId="49" fontId="4" fillId="0" borderId="4" xfId="4" applyNumberFormat="1" applyFont="1" applyBorder="1" applyAlignment="1" applyProtection="1">
      <alignment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29" fillId="4" borderId="4" xfId="0" applyNumberFormat="1" applyFont="1" applyFill="1" applyBorder="1" applyAlignment="1" applyProtection="1">
      <alignment horizontal="center" vertical="center" wrapText="1"/>
    </xf>
    <xf numFmtId="49" fontId="29" fillId="4" borderId="5" xfId="0" applyNumberFormat="1" applyFont="1" applyFill="1" applyBorder="1" applyAlignment="1" applyProtection="1">
      <alignment horizontal="center" vertical="center" wrapText="1"/>
    </xf>
    <xf numFmtId="49" fontId="28" fillId="4" borderId="5" xfId="0" applyNumberFormat="1" applyFont="1" applyFill="1" applyBorder="1" applyAlignment="1" applyProtection="1">
      <alignment horizontal="left" vertical="center"/>
    </xf>
    <xf numFmtId="177" fontId="28" fillId="3" borderId="5" xfId="1" applyNumberFormat="1" applyFont="1" applyFill="1" applyBorder="1" applyAlignment="1" applyProtection="1">
      <alignment horizontal="right" vertical="center"/>
    </xf>
    <xf numFmtId="177" fontId="28" fillId="2" borderId="4" xfId="1" applyNumberFormat="1" applyFont="1" applyFill="1" applyBorder="1" applyAlignment="1" applyProtection="1">
      <alignment horizontal="right" vertical="center"/>
      <protection locked="0"/>
    </xf>
    <xf numFmtId="177" fontId="28" fillId="2" borderId="5" xfId="1" applyNumberFormat="1" applyFont="1" applyFill="1" applyBorder="1" applyAlignment="1" applyProtection="1">
      <alignment horizontal="right" vertical="center"/>
      <protection locked="0"/>
    </xf>
    <xf numFmtId="177" fontId="29" fillId="2" borderId="4" xfId="1" applyNumberFormat="1" applyFont="1" applyFill="1" applyBorder="1" applyAlignment="1" applyProtection="1">
      <alignment horizontal="right" vertical="center"/>
      <protection locked="0"/>
    </xf>
    <xf numFmtId="177" fontId="29" fillId="2" borderId="5" xfId="1" applyNumberFormat="1" applyFont="1" applyFill="1" applyBorder="1" applyAlignment="1" applyProtection="1">
      <alignment horizontal="right" vertical="center"/>
      <protection locked="0"/>
    </xf>
    <xf numFmtId="49" fontId="28" fillId="4" borderId="6" xfId="0" applyNumberFormat="1" applyFont="1" applyFill="1" applyBorder="1" applyAlignment="1" applyProtection="1">
      <alignment horizontal="center" vertical="center"/>
    </xf>
    <xf numFmtId="177" fontId="29" fillId="3" borderId="14" xfId="1" applyNumberFormat="1" applyFont="1" applyFill="1" applyBorder="1" applyAlignment="1" applyProtection="1">
      <alignment horizontal="right" vertical="center"/>
    </xf>
    <xf numFmtId="49" fontId="19" fillId="2" borderId="2" xfId="0" applyNumberFormat="1" applyFont="1" applyFill="1" applyBorder="1" applyAlignment="1" applyProtection="1">
      <alignment horizontal="right" vertical="center"/>
      <protection locked="0"/>
    </xf>
    <xf numFmtId="49" fontId="28" fillId="4" borderId="5" xfId="0" applyNumberFormat="1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horizontal="center" vertical="center" wrapText="1"/>
    </xf>
    <xf numFmtId="49" fontId="28" fillId="4" borderId="5" xfId="0" applyNumberFormat="1" applyFont="1" applyFill="1" applyBorder="1" applyProtection="1">
      <alignment vertical="center"/>
      <protection locked="0"/>
    </xf>
    <xf numFmtId="0" fontId="28" fillId="4" borderId="6" xfId="0" applyFont="1" applyFill="1" applyBorder="1" applyProtection="1">
      <alignment vertical="center"/>
    </xf>
    <xf numFmtId="177" fontId="29" fillId="2" borderId="14" xfId="1" applyNumberFormat="1" applyFont="1" applyFill="1" applyBorder="1" applyAlignment="1" applyProtection="1">
      <alignment horizontal="right" vertical="center"/>
    </xf>
    <xf numFmtId="49" fontId="4" fillId="0" borderId="8" xfId="0" applyNumberFormat="1" applyFont="1" applyBorder="1" applyAlignment="1" applyProtection="1">
      <alignment vertical="center"/>
    </xf>
    <xf numFmtId="49" fontId="4" fillId="0" borderId="14" xfId="0" applyNumberFormat="1" applyFont="1" applyBorder="1" applyAlignment="1" applyProtection="1">
      <alignment vertical="center"/>
    </xf>
    <xf numFmtId="49" fontId="30" fillId="0" borderId="0" xfId="6" applyNumberFormat="1" applyFont="1" applyFill="1" applyAlignment="1">
      <alignment vertical="center"/>
    </xf>
    <xf numFmtId="0" fontId="30" fillId="0" borderId="0" xfId="6" applyFont="1" applyFill="1" applyAlignment="1">
      <alignment vertical="center"/>
    </xf>
    <xf numFmtId="49" fontId="30" fillId="2" borderId="0" xfId="9" applyNumberFormat="1" applyFont="1" applyFill="1" applyAlignment="1">
      <alignment vertical="center"/>
    </xf>
    <xf numFmtId="0" fontId="30" fillId="2" borderId="0" xfId="10" applyFont="1" applyFill="1">
      <alignment vertical="center"/>
    </xf>
    <xf numFmtId="0" fontId="30" fillId="2" borderId="0" xfId="9" applyFont="1" applyFill="1" applyAlignment="1">
      <alignment vertical="center"/>
    </xf>
    <xf numFmtId="0" fontId="30" fillId="2" borderId="0" xfId="0" applyFont="1" applyFill="1" applyBorder="1">
      <alignment vertical="center"/>
    </xf>
    <xf numFmtId="0" fontId="3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31" fillId="0" borderId="0" xfId="6" applyFont="1" applyFill="1" applyBorder="1" applyAlignment="1"/>
    <xf numFmtId="49" fontId="4" fillId="0" borderId="0" xfId="6" applyNumberFormat="1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1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horizontal="right" vertical="center"/>
    </xf>
    <xf numFmtId="49" fontId="30" fillId="0" borderId="0" xfId="6" applyNumberFormat="1" applyFont="1" applyFill="1" applyAlignment="1">
      <alignment horizontal="center" vertical="center"/>
    </xf>
    <xf numFmtId="0" fontId="30" fillId="0" borderId="0" xfId="6" applyFont="1" applyFill="1" applyAlignment="1">
      <alignment horizontal="center" vertical="center"/>
    </xf>
    <xf numFmtId="0" fontId="1" fillId="0" borderId="38" xfId="6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38" fontId="1" fillId="0" borderId="0" xfId="7" applyFont="1" applyFill="1" applyBorder="1" applyAlignment="1">
      <alignment vertical="center"/>
    </xf>
    <xf numFmtId="0" fontId="1" fillId="0" borderId="0" xfId="12" applyFont="1" applyFill="1" applyBorder="1" applyAlignment="1">
      <alignment vertical="center"/>
    </xf>
    <xf numFmtId="177" fontId="1" fillId="0" borderId="0" xfId="6" applyNumberFormat="1" applyFont="1" applyFill="1" applyBorder="1" applyAlignment="1">
      <alignment vertical="center"/>
    </xf>
    <xf numFmtId="0" fontId="1" fillId="0" borderId="18" xfId="6" applyFont="1" applyFill="1" applyBorder="1" applyAlignment="1">
      <alignment horizontal="right" vertical="center"/>
    </xf>
    <xf numFmtId="180" fontId="6" fillId="0" borderId="39" xfId="6" applyNumberFormat="1" applyFont="1" applyFill="1" applyBorder="1" applyAlignment="1">
      <alignment horizontal="center" vertical="center"/>
    </xf>
    <xf numFmtId="0" fontId="6" fillId="0" borderId="39" xfId="6" applyFont="1" applyFill="1" applyBorder="1" applyAlignment="1">
      <alignment horizontal="center" vertical="center"/>
    </xf>
    <xf numFmtId="38" fontId="1" fillId="0" borderId="38" xfId="7" applyFont="1" applyFill="1" applyBorder="1" applyAlignment="1">
      <alignment vertical="center"/>
    </xf>
    <xf numFmtId="177" fontId="1" fillId="2" borderId="18" xfId="6" applyNumberFormat="1" applyFont="1" applyFill="1" applyBorder="1" applyAlignment="1">
      <alignment horizontal="right" vertical="center"/>
    </xf>
    <xf numFmtId="180" fontId="6" fillId="2" borderId="39" xfId="6" applyNumberFormat="1" applyFont="1" applyFill="1" applyBorder="1" applyAlignment="1">
      <alignment horizontal="center" vertical="center"/>
    </xf>
    <xf numFmtId="181" fontId="6" fillId="2" borderId="39" xfId="6" applyNumberFormat="1" applyFont="1" applyFill="1" applyBorder="1" applyAlignment="1">
      <alignment horizontal="center" vertical="center"/>
    </xf>
    <xf numFmtId="38" fontId="33" fillId="0" borderId="0" xfId="7" applyFont="1" applyFill="1" applyBorder="1" applyAlignment="1">
      <alignment vertical="center"/>
    </xf>
    <xf numFmtId="0" fontId="33" fillId="0" borderId="0" xfId="6" applyFont="1" applyFill="1" applyBorder="1" applyAlignment="1">
      <alignment vertical="center"/>
    </xf>
    <xf numFmtId="177" fontId="33" fillId="0" borderId="0" xfId="6" applyNumberFormat="1" applyFont="1" applyFill="1" applyBorder="1" applyAlignment="1">
      <alignment vertical="center"/>
    </xf>
    <xf numFmtId="177" fontId="1" fillId="2" borderId="9" xfId="6" applyNumberFormat="1" applyFont="1" applyFill="1" applyBorder="1" applyAlignment="1">
      <alignment horizontal="right" vertical="center"/>
    </xf>
    <xf numFmtId="181" fontId="6" fillId="2" borderId="41" xfId="6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2" borderId="18" xfId="6" applyFont="1" applyFill="1" applyBorder="1" applyAlignment="1">
      <alignment horizontal="right" vertical="center"/>
    </xf>
    <xf numFmtId="0" fontId="6" fillId="2" borderId="39" xfId="6" applyFont="1" applyFill="1" applyBorder="1" applyAlignment="1">
      <alignment horizontal="center" vertical="center"/>
    </xf>
    <xf numFmtId="181" fontId="6" fillId="2" borderId="39" xfId="6" applyNumberFormat="1" applyFont="1" applyFill="1" applyBorder="1" applyAlignment="1">
      <alignment horizontal="right" vertical="center"/>
    </xf>
    <xf numFmtId="0" fontId="6" fillId="2" borderId="39" xfId="6" applyFont="1" applyFill="1" applyBorder="1" applyAlignment="1">
      <alignment horizontal="right" vertical="center"/>
    </xf>
    <xf numFmtId="0" fontId="1" fillId="0" borderId="21" xfId="6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0" fontId="6" fillId="0" borderId="39" xfId="6" applyFont="1" applyFill="1" applyBorder="1" applyAlignment="1">
      <alignment horizontal="right" vertical="center"/>
    </xf>
    <xf numFmtId="177" fontId="1" fillId="2" borderId="45" xfId="6" applyNumberFormat="1" applyFont="1" applyFill="1" applyBorder="1" applyAlignment="1">
      <alignment horizontal="right" vertical="center"/>
    </xf>
    <xf numFmtId="181" fontId="6" fillId="2" borderId="46" xfId="6" applyNumberFormat="1" applyFont="1" applyFill="1" applyBorder="1" applyAlignment="1">
      <alignment horizontal="center" vertical="center"/>
    </xf>
    <xf numFmtId="177" fontId="1" fillId="2" borderId="36" xfId="6" applyNumberFormat="1" applyFont="1" applyFill="1" applyBorder="1" applyAlignment="1">
      <alignment horizontal="right" vertical="center"/>
    </xf>
    <xf numFmtId="180" fontId="6" fillId="2" borderId="37" xfId="6" applyNumberFormat="1" applyFont="1" applyFill="1" applyBorder="1" applyAlignment="1">
      <alignment horizontal="center" vertical="center"/>
    </xf>
    <xf numFmtId="181" fontId="6" fillId="2" borderId="37" xfId="6" applyNumberFormat="1" applyFont="1" applyFill="1" applyBorder="1" applyAlignment="1">
      <alignment horizontal="center" vertical="center"/>
    </xf>
    <xf numFmtId="0" fontId="4" fillId="0" borderId="0" xfId="6" applyFont="1" applyFill="1" applyBorder="1" applyAlignment="1">
      <alignment vertical="center"/>
    </xf>
    <xf numFmtId="0" fontId="30" fillId="0" borderId="0" xfId="6" applyFont="1" applyAlignment="1">
      <alignment horizontal="center" vertical="center"/>
    </xf>
    <xf numFmtId="0" fontId="30" fillId="0" borderId="0" xfId="6" applyFont="1" applyAlignment="1">
      <alignment horizontal="left" vertical="center"/>
    </xf>
    <xf numFmtId="49" fontId="30" fillId="0" borderId="0" xfId="8" applyNumberFormat="1" applyFont="1" applyFill="1" applyAlignment="1">
      <alignment vertical="center"/>
    </xf>
    <xf numFmtId="0" fontId="30" fillId="0" borderId="0" xfId="8" applyFont="1" applyFill="1" applyAlignment="1">
      <alignment vertical="center"/>
    </xf>
    <xf numFmtId="0" fontId="34" fillId="0" borderId="0" xfId="8" applyFont="1" applyFill="1" applyBorder="1" applyAlignment="1"/>
    <xf numFmtId="0" fontId="34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Border="1" applyAlignment="1">
      <alignment horizontal="right" vertical="center"/>
    </xf>
    <xf numFmtId="0" fontId="1" fillId="0" borderId="0" xfId="8" applyFont="1" applyFill="1" applyAlignment="1">
      <alignment vertical="center"/>
    </xf>
    <xf numFmtId="0" fontId="1" fillId="0" borderId="49" xfId="8" applyFont="1" applyFill="1" applyBorder="1" applyAlignment="1">
      <alignment vertical="center"/>
    </xf>
    <xf numFmtId="0" fontId="1" fillId="0" borderId="5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57" xfId="7" applyFont="1" applyFill="1" applyBorder="1" applyAlignment="1">
      <alignment vertical="center"/>
    </xf>
    <xf numFmtId="38" fontId="1" fillId="0" borderId="58" xfId="7" applyFont="1" applyFill="1" applyBorder="1" applyAlignment="1">
      <alignment vertical="center"/>
    </xf>
    <xf numFmtId="0" fontId="1" fillId="0" borderId="58" xfId="8" applyFont="1" applyFill="1" applyBorder="1" applyAlignment="1">
      <alignment vertical="center"/>
    </xf>
    <xf numFmtId="177" fontId="1" fillId="0" borderId="59" xfId="8" applyNumberFormat="1" applyFont="1" applyFill="1" applyBorder="1" applyAlignment="1">
      <alignment horizontal="right" vertical="center"/>
    </xf>
    <xf numFmtId="182" fontId="6" fillId="0" borderId="58" xfId="8" applyNumberFormat="1" applyFont="1" applyFill="1" applyBorder="1" applyAlignment="1">
      <alignment horizontal="center" vertical="center"/>
    </xf>
    <xf numFmtId="177" fontId="6" fillId="0" borderId="60" xfId="8" applyNumberFormat="1" applyFont="1" applyFill="1" applyBorder="1" applyAlignment="1">
      <alignment horizontal="center" vertical="center"/>
    </xf>
    <xf numFmtId="177" fontId="6" fillId="0" borderId="61" xfId="8" applyNumberFormat="1" applyFont="1" applyFill="1" applyBorder="1" applyAlignment="1">
      <alignment horizontal="center" vertical="center"/>
    </xf>
    <xf numFmtId="177" fontId="1" fillId="0" borderId="58" xfId="8" applyNumberFormat="1" applyFont="1" applyFill="1" applyBorder="1" applyAlignment="1">
      <alignment horizontal="right" vertical="center"/>
    </xf>
    <xf numFmtId="177" fontId="30" fillId="0" borderId="0" xfId="8" applyNumberFormat="1" applyFont="1" applyFill="1" applyAlignment="1">
      <alignment vertical="center"/>
    </xf>
    <xf numFmtId="0" fontId="1" fillId="0" borderId="0" xfId="8" applyFont="1" applyFill="1" applyBorder="1" applyAlignment="1">
      <alignment vertical="center"/>
    </xf>
    <xf numFmtId="177" fontId="1" fillId="0" borderId="18" xfId="8" applyNumberFormat="1" applyFont="1" applyFill="1" applyBorder="1" applyAlignment="1">
      <alignment horizontal="right" vertical="center"/>
    </xf>
    <xf numFmtId="182" fontId="6" fillId="0" borderId="0" xfId="8" applyNumberFormat="1" applyFont="1" applyFill="1" applyBorder="1" applyAlignment="1">
      <alignment horizontal="center" vertical="center"/>
    </xf>
    <xf numFmtId="177" fontId="6" fillId="0" borderId="39" xfId="8" applyNumberFormat="1" applyFont="1" applyFill="1" applyBorder="1" applyAlignment="1">
      <alignment horizontal="center" vertical="center"/>
    </xf>
    <xf numFmtId="177" fontId="1" fillId="0" borderId="0" xfId="8" applyNumberFormat="1" applyFont="1" applyFill="1" applyBorder="1" applyAlignment="1">
      <alignment horizontal="right" vertical="center"/>
    </xf>
    <xf numFmtId="177" fontId="6" fillId="0" borderId="64" xfId="8" applyNumberFormat="1" applyFont="1" applyFill="1" applyBorder="1" applyAlignment="1">
      <alignment horizontal="center" vertical="center"/>
    </xf>
    <xf numFmtId="0" fontId="1" fillId="0" borderId="38" xfId="8" applyFont="1" applyFill="1" applyBorder="1" applyAlignment="1">
      <alignment vertical="center"/>
    </xf>
    <xf numFmtId="0" fontId="1" fillId="0" borderId="38" xfId="13" applyFont="1" applyFill="1" applyBorder="1" applyAlignment="1">
      <alignment horizontal="left" vertical="center"/>
    </xf>
    <xf numFmtId="0" fontId="1" fillId="0" borderId="0" xfId="13" applyFont="1" applyFill="1" applyBorder="1" applyAlignment="1">
      <alignment horizontal="left" vertical="center"/>
    </xf>
    <xf numFmtId="38" fontId="1" fillId="0" borderId="67" xfId="7" applyFont="1" applyFill="1" applyBorder="1" applyAlignment="1">
      <alignment vertical="center"/>
    </xf>
    <xf numFmtId="0" fontId="1" fillId="0" borderId="2" xfId="13" applyFont="1" applyFill="1" applyBorder="1" applyAlignment="1">
      <alignment vertical="center"/>
    </xf>
    <xf numFmtId="0" fontId="1" fillId="0" borderId="2" xfId="8" applyFont="1" applyFill="1" applyBorder="1" applyAlignment="1">
      <alignment vertical="center"/>
    </xf>
    <xf numFmtId="177" fontId="1" fillId="0" borderId="8" xfId="8" applyNumberFormat="1" applyFont="1" applyFill="1" applyBorder="1" applyAlignment="1">
      <alignment horizontal="right" vertical="center"/>
    </xf>
    <xf numFmtId="182" fontId="6" fillId="0" borderId="2" xfId="8" applyNumberFormat="1" applyFont="1" applyFill="1" applyBorder="1" applyAlignment="1">
      <alignment horizontal="center" vertical="center"/>
    </xf>
    <xf numFmtId="177" fontId="6" fillId="0" borderId="70" xfId="8" applyNumberFormat="1" applyFont="1" applyFill="1" applyBorder="1" applyAlignment="1">
      <alignment horizontal="center" vertical="center"/>
    </xf>
    <xf numFmtId="177" fontId="1" fillId="0" borderId="2" xfId="8" applyNumberFormat="1" applyFont="1" applyFill="1" applyBorder="1" applyAlignment="1">
      <alignment horizontal="right" vertical="center"/>
    </xf>
    <xf numFmtId="38" fontId="1" fillId="0" borderId="40" xfId="7" applyFont="1" applyFill="1" applyBorder="1" applyAlignment="1">
      <alignment vertical="center"/>
    </xf>
    <xf numFmtId="0" fontId="1" fillId="0" borderId="16" xfId="13" applyFont="1" applyFill="1" applyBorder="1" applyAlignment="1">
      <alignment vertical="center"/>
    </xf>
    <xf numFmtId="0" fontId="1" fillId="0" borderId="71" xfId="13" applyFont="1" applyFill="1" applyBorder="1" applyAlignment="1">
      <alignment vertical="center"/>
    </xf>
    <xf numFmtId="0" fontId="1" fillId="0" borderId="16" xfId="8" applyFont="1" applyFill="1" applyBorder="1" applyAlignment="1">
      <alignment vertical="center"/>
    </xf>
    <xf numFmtId="177" fontId="1" fillId="0" borderId="9" xfId="8" applyNumberFormat="1" applyFont="1" applyFill="1" applyBorder="1" applyAlignment="1">
      <alignment horizontal="right" vertical="center"/>
    </xf>
    <xf numFmtId="182" fontId="6" fillId="0" borderId="4" xfId="8" applyNumberFormat="1" applyFont="1" applyFill="1" applyBorder="1" applyAlignment="1">
      <alignment horizontal="center" vertical="center"/>
    </xf>
    <xf numFmtId="177" fontId="6" fillId="0" borderId="41" xfId="8" applyNumberFormat="1" applyFont="1" applyFill="1" applyBorder="1" applyAlignment="1">
      <alignment horizontal="center" vertical="center"/>
    </xf>
    <xf numFmtId="177" fontId="1" fillId="0" borderId="16" xfId="8" applyNumberFormat="1" applyFont="1" applyFill="1" applyBorder="1" applyAlignment="1">
      <alignment horizontal="right" vertical="center"/>
    </xf>
    <xf numFmtId="0" fontId="1" fillId="0" borderId="0" xfId="13" applyFont="1" applyFill="1" applyBorder="1" applyAlignment="1">
      <alignment vertical="center"/>
    </xf>
    <xf numFmtId="177" fontId="6" fillId="0" borderId="21" xfId="8" applyNumberFormat="1" applyFont="1" applyFill="1" applyBorder="1" applyAlignment="1">
      <alignment horizontal="center" vertical="center"/>
    </xf>
    <xf numFmtId="0" fontId="1" fillId="0" borderId="2" xfId="13" applyFont="1" applyFill="1" applyBorder="1" applyAlignment="1">
      <alignment horizontal="left" vertical="center"/>
    </xf>
    <xf numFmtId="177" fontId="6" fillId="0" borderId="14" xfId="8" applyNumberFormat="1" applyFont="1" applyFill="1" applyBorder="1" applyAlignment="1">
      <alignment horizontal="center" vertical="center"/>
    </xf>
    <xf numFmtId="38" fontId="4" fillId="0" borderId="0" xfId="7" applyFont="1" applyFill="1" applyBorder="1" applyAlignment="1">
      <alignment vertical="center"/>
    </xf>
    <xf numFmtId="38" fontId="1" fillId="0" borderId="42" xfId="7" applyFont="1" applyFill="1" applyBorder="1" applyAlignment="1">
      <alignment vertical="center"/>
    </xf>
    <xf numFmtId="0" fontId="1" fillId="0" borderId="43" xfId="13" applyFont="1" applyFill="1" applyBorder="1" applyAlignment="1">
      <alignment vertical="center"/>
    </xf>
    <xf numFmtId="0" fontId="1" fillId="0" borderId="43" xfId="13" applyFont="1" applyFill="1" applyBorder="1" applyAlignment="1">
      <alignment horizontal="left" vertical="center"/>
    </xf>
    <xf numFmtId="0" fontId="33" fillId="0" borderId="43" xfId="13" applyFont="1" applyFill="1" applyBorder="1" applyAlignment="1">
      <alignment horizontal="left" vertical="center"/>
    </xf>
    <xf numFmtId="0" fontId="1" fillId="0" borderId="43" xfId="8" applyFont="1" applyFill="1" applyBorder="1" applyAlignment="1">
      <alignment vertical="center"/>
    </xf>
    <xf numFmtId="177" fontId="1" fillId="0" borderId="45" xfId="8" applyNumberFormat="1" applyFont="1" applyFill="1" applyBorder="1" applyAlignment="1">
      <alignment horizontal="right" vertical="center"/>
    </xf>
    <xf numFmtId="182" fontId="6" fillId="0" borderId="43" xfId="8" applyNumberFormat="1" applyFont="1" applyFill="1" applyBorder="1" applyAlignment="1">
      <alignment horizontal="center" vertical="center"/>
    </xf>
    <xf numFmtId="177" fontId="6" fillId="0" borderId="44" xfId="8" applyNumberFormat="1" applyFont="1" applyFill="1" applyBorder="1" applyAlignment="1">
      <alignment horizontal="center" vertical="center"/>
    </xf>
    <xf numFmtId="177" fontId="6" fillId="0" borderId="46" xfId="8" applyNumberFormat="1" applyFont="1" applyFill="1" applyBorder="1" applyAlignment="1">
      <alignment horizontal="center" vertical="center"/>
    </xf>
    <xf numFmtId="177" fontId="1" fillId="0" borderId="43" xfId="8" applyNumberFormat="1" applyFont="1" applyFill="1" applyBorder="1" applyAlignment="1">
      <alignment horizontal="right" vertical="center"/>
    </xf>
    <xf numFmtId="177" fontId="6" fillId="0" borderId="46" xfId="7" applyNumberFormat="1" applyFont="1" applyFill="1" applyBorder="1" applyAlignment="1">
      <alignment horizontal="center" vertical="center"/>
    </xf>
    <xf numFmtId="38" fontId="1" fillId="0" borderId="53" xfId="7" applyFont="1" applyFill="1" applyBorder="1" applyAlignment="1">
      <alignment vertical="center"/>
    </xf>
    <xf numFmtId="0" fontId="1" fillId="0" borderId="54" xfId="13" applyFont="1" applyFill="1" applyBorder="1" applyAlignment="1">
      <alignment vertical="center"/>
    </xf>
    <xf numFmtId="0" fontId="1" fillId="0" borderId="54" xfId="13" applyFont="1" applyFill="1" applyBorder="1" applyAlignment="1">
      <alignment horizontal="left" vertical="center"/>
    </xf>
    <xf numFmtId="0" fontId="1" fillId="0" borderId="54" xfId="8" applyFont="1" applyFill="1" applyBorder="1" applyAlignment="1">
      <alignment vertical="center"/>
    </xf>
    <xf numFmtId="177" fontId="1" fillId="0" borderId="56" xfId="8" applyNumberFormat="1" applyFont="1" applyFill="1" applyBorder="1" applyAlignment="1">
      <alignment horizontal="right" vertical="center"/>
    </xf>
    <xf numFmtId="182" fontId="6" fillId="0" borderId="54" xfId="8" applyNumberFormat="1" applyFont="1" applyFill="1" applyBorder="1" applyAlignment="1">
      <alignment horizontal="center" vertical="center"/>
    </xf>
    <xf numFmtId="177" fontId="6" fillId="0" borderId="55" xfId="8" applyNumberFormat="1" applyFont="1" applyFill="1" applyBorder="1" applyAlignment="1">
      <alignment horizontal="center" vertical="center"/>
    </xf>
    <xf numFmtId="177" fontId="6" fillId="0" borderId="78" xfId="8" applyNumberFormat="1" applyFont="1" applyFill="1" applyBorder="1" applyAlignment="1">
      <alignment horizontal="center" vertical="center"/>
    </xf>
    <xf numFmtId="177" fontId="1" fillId="0" borderId="54" xfId="8" applyNumberFormat="1" applyFont="1" applyFill="1" applyBorder="1" applyAlignment="1">
      <alignment horizontal="right" vertical="center"/>
    </xf>
    <xf numFmtId="177" fontId="6" fillId="0" borderId="78" xfId="7" applyNumberFormat="1" applyFont="1" applyFill="1" applyBorder="1" applyAlignment="1">
      <alignment horizontal="center" vertical="center"/>
    </xf>
    <xf numFmtId="0" fontId="1" fillId="0" borderId="49" xfId="8" applyFont="1" applyFill="1" applyBorder="1" applyAlignment="1">
      <alignment vertical="top" wrapText="1"/>
    </xf>
    <xf numFmtId="0" fontId="1" fillId="0" borderId="49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30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49" fontId="1" fillId="2" borderId="0" xfId="0" applyNumberFormat="1" applyFont="1" applyFill="1">
      <alignment vertical="center"/>
    </xf>
    <xf numFmtId="0" fontId="1" fillId="2" borderId="0" xfId="0" applyFont="1" applyFill="1" applyAlignment="1"/>
    <xf numFmtId="0" fontId="1" fillId="2" borderId="0" xfId="10" applyFont="1" applyFill="1">
      <alignment vertical="center"/>
    </xf>
    <xf numFmtId="0" fontId="1" fillId="2" borderId="0" xfId="0" applyFont="1" applyFill="1" applyBorder="1">
      <alignment vertical="center"/>
    </xf>
    <xf numFmtId="0" fontId="34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38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181" fontId="6" fillId="2" borderId="39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center"/>
    </xf>
    <xf numFmtId="38" fontId="1" fillId="2" borderId="40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177" fontId="1" fillId="2" borderId="9" xfId="0" applyNumberFormat="1" applyFont="1" applyFill="1" applyBorder="1" applyAlignment="1">
      <alignment horizontal="right" vertical="center"/>
    </xf>
    <xf numFmtId="37" fontId="6" fillId="2" borderId="41" xfId="0" applyNumberFormat="1" applyFont="1" applyFill="1" applyBorder="1" applyAlignment="1">
      <alignment horizontal="center" vertical="center"/>
    </xf>
    <xf numFmtId="38" fontId="1" fillId="2" borderId="34" xfId="1" applyFont="1" applyFill="1" applyBorder="1" applyAlignment="1">
      <alignment vertical="center"/>
    </xf>
    <xf numFmtId="38" fontId="1" fillId="2" borderId="35" xfId="1" applyFont="1" applyFill="1" applyBorder="1" applyAlignment="1">
      <alignment vertical="center"/>
    </xf>
    <xf numFmtId="0" fontId="35" fillId="2" borderId="35" xfId="0" applyFont="1" applyFill="1" applyBorder="1" applyAlignment="1">
      <alignment vertical="center"/>
    </xf>
    <xf numFmtId="177" fontId="1" fillId="2" borderId="36" xfId="0" applyNumberFormat="1" applyFont="1" applyFill="1" applyBorder="1" applyAlignment="1">
      <alignment horizontal="right" vertical="center"/>
    </xf>
    <xf numFmtId="181" fontId="6" fillId="2" borderId="37" xfId="0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38" fontId="4" fillId="2" borderId="49" xfId="1" applyFont="1" applyFill="1" applyBorder="1" applyAlignment="1">
      <alignment vertical="center"/>
    </xf>
    <xf numFmtId="38" fontId="36" fillId="2" borderId="49" xfId="1" applyFont="1" applyFill="1" applyBorder="1" applyAlignment="1">
      <alignment vertical="center"/>
    </xf>
    <xf numFmtId="0" fontId="37" fillId="2" borderId="49" xfId="0" applyFont="1" applyFill="1" applyBorder="1" applyAlignment="1">
      <alignment vertical="center"/>
    </xf>
    <xf numFmtId="0" fontId="30" fillId="2" borderId="0" xfId="0" applyFont="1" applyFill="1" applyAlignment="1">
      <alignment horizontal="left" vertical="center"/>
    </xf>
    <xf numFmtId="38" fontId="36" fillId="2" borderId="0" xfId="1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0" fontId="33" fillId="2" borderId="0" xfId="10" applyFont="1" applyFill="1">
      <alignment vertical="center"/>
    </xf>
    <xf numFmtId="0" fontId="38" fillId="2" borderId="0" xfId="9" applyFont="1" applyFill="1" applyAlignment="1">
      <alignment vertical="center"/>
    </xf>
    <xf numFmtId="49" fontId="4" fillId="2" borderId="0" xfId="9" applyNumberFormat="1" applyFont="1" applyFill="1" applyBorder="1" applyAlignment="1">
      <alignment vertical="center"/>
    </xf>
    <xf numFmtId="0" fontId="4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right" vertical="center"/>
    </xf>
    <xf numFmtId="49" fontId="30" fillId="2" borderId="0" xfId="9" applyNumberFormat="1" applyFont="1" applyFill="1" applyAlignment="1">
      <alignment horizontal="center" vertical="center"/>
    </xf>
    <xf numFmtId="0" fontId="30" fillId="2" borderId="0" xfId="9" applyFont="1" applyFill="1" applyAlignment="1">
      <alignment horizontal="center" vertical="center"/>
    </xf>
    <xf numFmtId="38" fontId="1" fillId="2" borderId="48" xfId="7" applyFont="1" applyFill="1" applyBorder="1" applyAlignment="1">
      <alignment vertical="center"/>
    </xf>
    <xf numFmtId="0" fontId="1" fillId="2" borderId="49" xfId="13" applyFont="1" applyFill="1" applyBorder="1" applyAlignment="1">
      <alignment vertical="center"/>
    </xf>
    <xf numFmtId="0" fontId="1" fillId="2" borderId="49" xfId="13" applyFont="1" applyFill="1" applyBorder="1" applyAlignment="1">
      <alignment horizontal="left" vertical="center"/>
    </xf>
    <xf numFmtId="0" fontId="1" fillId="2" borderId="49" xfId="9" applyFont="1" applyFill="1" applyBorder="1" applyAlignment="1">
      <alignment vertical="center"/>
    </xf>
    <xf numFmtId="0" fontId="1" fillId="2" borderId="50" xfId="9" applyFont="1" applyFill="1" applyBorder="1" applyAlignment="1">
      <alignment vertical="center"/>
    </xf>
    <xf numFmtId="0" fontId="1" fillId="2" borderId="51" xfId="9" applyFont="1" applyFill="1" applyBorder="1" applyAlignment="1">
      <alignment vertical="center"/>
    </xf>
    <xf numFmtId="177" fontId="6" fillId="2" borderId="52" xfId="9" applyNumberFormat="1" applyFont="1" applyFill="1" applyBorder="1" applyAlignment="1">
      <alignment vertical="center"/>
    </xf>
    <xf numFmtId="38" fontId="1" fillId="2" borderId="38" xfId="7" applyFont="1" applyFill="1" applyBorder="1" applyAlignment="1">
      <alignment vertical="center"/>
    </xf>
    <xf numFmtId="0" fontId="1" fillId="2" borderId="0" xfId="13" applyFont="1" applyFill="1" applyBorder="1" applyAlignment="1">
      <alignment vertical="center"/>
    </xf>
    <xf numFmtId="0" fontId="1" fillId="2" borderId="0" xfId="13" applyFont="1" applyFill="1" applyBorder="1" applyAlignment="1">
      <alignment horizontal="left" vertical="center"/>
    </xf>
    <xf numFmtId="0" fontId="1" fillId="2" borderId="21" xfId="9" applyFont="1" applyFill="1" applyBorder="1" applyAlignment="1">
      <alignment vertical="center"/>
    </xf>
    <xf numFmtId="177" fontId="1" fillId="2" borderId="18" xfId="9" applyNumberFormat="1" applyFont="1" applyFill="1" applyBorder="1" applyAlignment="1">
      <alignment horizontal="right" vertical="center"/>
    </xf>
    <xf numFmtId="177" fontId="6" fillId="2" borderId="39" xfId="9" applyNumberFormat="1" applyFont="1" applyFill="1" applyBorder="1" applyAlignment="1">
      <alignment horizontal="center" vertical="center"/>
    </xf>
    <xf numFmtId="0" fontId="1" fillId="2" borderId="38" xfId="9" applyFont="1" applyFill="1" applyBorder="1" applyAlignment="1">
      <alignment vertical="center"/>
    </xf>
    <xf numFmtId="0" fontId="1" fillId="2" borderId="38" xfId="12" applyFont="1" applyFill="1" applyBorder="1" applyAlignment="1">
      <alignment vertical="center"/>
    </xf>
    <xf numFmtId="0" fontId="1" fillId="2" borderId="0" xfId="12" applyFont="1" applyFill="1" applyBorder="1" applyAlignment="1">
      <alignment vertical="center"/>
    </xf>
    <xf numFmtId="38" fontId="1" fillId="2" borderId="0" xfId="7" applyFont="1" applyFill="1" applyBorder="1" applyAlignment="1">
      <alignment vertical="center"/>
    </xf>
    <xf numFmtId="0" fontId="1" fillId="2" borderId="40" xfId="9" applyFont="1" applyFill="1" applyBorder="1" applyAlignment="1">
      <alignment vertical="center"/>
    </xf>
    <xf numFmtId="0" fontId="1" fillId="2" borderId="16" xfId="9" applyFont="1" applyFill="1" applyBorder="1" applyAlignment="1">
      <alignment vertical="center"/>
    </xf>
    <xf numFmtId="38" fontId="1" fillId="2" borderId="16" xfId="7" applyFont="1" applyFill="1" applyBorder="1" applyAlignment="1">
      <alignment vertical="center"/>
    </xf>
    <xf numFmtId="0" fontId="1" fillId="2" borderId="16" xfId="12" applyFont="1" applyFill="1" applyBorder="1" applyAlignment="1">
      <alignment vertical="center"/>
    </xf>
    <xf numFmtId="0" fontId="1" fillId="2" borderId="4" xfId="9" applyFont="1" applyFill="1" applyBorder="1" applyAlignment="1">
      <alignment vertical="center"/>
    </xf>
    <xf numFmtId="177" fontId="1" fillId="2" borderId="9" xfId="9" applyNumberFormat="1" applyFont="1" applyFill="1" applyBorder="1" applyAlignment="1">
      <alignment horizontal="right" vertical="center"/>
    </xf>
    <xf numFmtId="177" fontId="6" fillId="2" borderId="41" xfId="9" applyNumberFormat="1" applyFont="1" applyFill="1" applyBorder="1" applyAlignment="1">
      <alignment horizontal="center" vertical="center"/>
    </xf>
    <xf numFmtId="177" fontId="1" fillId="2" borderId="18" xfId="9" applyNumberFormat="1" applyFont="1" applyFill="1" applyBorder="1" applyAlignment="1">
      <alignment horizontal="center" vertical="center"/>
    </xf>
    <xf numFmtId="0" fontId="1" fillId="2" borderId="0" xfId="9" applyFont="1" applyFill="1" applyBorder="1" applyAlignment="1">
      <alignment horizontal="left" vertical="center"/>
    </xf>
    <xf numFmtId="0" fontId="1" fillId="2" borderId="16" xfId="9" applyFont="1" applyFill="1" applyBorder="1" applyAlignment="1">
      <alignment horizontal="left" vertical="center"/>
    </xf>
    <xf numFmtId="177" fontId="1" fillId="2" borderId="8" xfId="9" applyNumberFormat="1" applyFont="1" applyFill="1" applyBorder="1" applyAlignment="1">
      <alignment horizontal="right" vertical="center"/>
    </xf>
    <xf numFmtId="177" fontId="1" fillId="2" borderId="36" xfId="9" applyNumberFormat="1" applyFont="1" applyFill="1" applyBorder="1" applyAlignment="1">
      <alignment horizontal="right" vertical="center"/>
    </xf>
    <xf numFmtId="177" fontId="6" fillId="2" borderId="37" xfId="9" applyNumberFormat="1" applyFont="1" applyFill="1" applyBorder="1" applyAlignment="1">
      <alignment horizontal="center" vertical="center"/>
    </xf>
    <xf numFmtId="0" fontId="1" fillId="2" borderId="49" xfId="9" applyFont="1" applyFill="1" applyBorder="1" applyAlignment="1">
      <alignment horizontal="left" vertical="center"/>
    </xf>
    <xf numFmtId="177" fontId="1" fillId="2" borderId="0" xfId="9" applyNumberFormat="1" applyFont="1" applyFill="1" applyBorder="1" applyAlignment="1">
      <alignment horizontal="right" vertical="center"/>
    </xf>
    <xf numFmtId="177" fontId="6" fillId="2" borderId="49" xfId="9" applyNumberFormat="1" applyFont="1" applyFill="1" applyBorder="1" applyAlignment="1">
      <alignment horizontal="center" vertical="center"/>
    </xf>
    <xf numFmtId="0" fontId="1" fillId="2" borderId="57" xfId="9" applyFont="1" applyFill="1" applyBorder="1" applyAlignment="1">
      <alignment horizontal="left" vertical="center"/>
    </xf>
    <xf numFmtId="0" fontId="1" fillId="2" borderId="58" xfId="9" applyFont="1" applyFill="1" applyBorder="1" applyAlignment="1">
      <alignment horizontal="left" vertical="center"/>
    </xf>
    <xf numFmtId="177" fontId="1" fillId="2" borderId="59" xfId="9" applyNumberFormat="1" applyFont="1" applyFill="1" applyBorder="1" applyAlignment="1">
      <alignment horizontal="right" vertical="center"/>
    </xf>
    <xf numFmtId="177" fontId="6" fillId="2" borderId="61" xfId="9" applyNumberFormat="1" applyFont="1" applyFill="1" applyBorder="1" applyAlignment="1">
      <alignment horizontal="center" vertical="center"/>
    </xf>
    <xf numFmtId="0" fontId="1" fillId="2" borderId="67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0" fontId="1" fillId="2" borderId="42" xfId="9" applyFont="1" applyFill="1" applyBorder="1" applyAlignment="1">
      <alignment horizontal="left" vertical="center"/>
    </xf>
    <xf numFmtId="0" fontId="1" fillId="2" borderId="43" xfId="9" applyFont="1" applyFill="1" applyBorder="1" applyAlignment="1">
      <alignment horizontal="left" vertical="center"/>
    </xf>
    <xf numFmtId="177" fontId="1" fillId="2" borderId="45" xfId="9" applyNumberFormat="1" applyFont="1" applyFill="1" applyBorder="1" applyAlignment="1">
      <alignment horizontal="right" vertical="center"/>
    </xf>
    <xf numFmtId="177" fontId="6" fillId="2" borderId="46" xfId="9" applyNumberFormat="1" applyFont="1" applyFill="1" applyBorder="1" applyAlignment="1">
      <alignment horizontal="center" vertical="center"/>
    </xf>
    <xf numFmtId="0" fontId="1" fillId="2" borderId="34" xfId="9" applyFont="1" applyFill="1" applyBorder="1" applyAlignment="1">
      <alignment vertical="center"/>
    </xf>
    <xf numFmtId="0" fontId="1" fillId="2" borderId="35" xfId="9" applyFont="1" applyFill="1" applyBorder="1" applyAlignment="1">
      <alignment vertical="center"/>
    </xf>
    <xf numFmtId="38" fontId="1" fillId="2" borderId="35" xfId="7" applyFont="1" applyFill="1" applyBorder="1" applyAlignment="1">
      <alignment vertical="center"/>
    </xf>
    <xf numFmtId="0" fontId="1" fillId="2" borderId="35" xfId="12" applyFont="1" applyFill="1" applyBorder="1" applyAlignment="1">
      <alignment vertical="center"/>
    </xf>
    <xf numFmtId="38" fontId="4" fillId="2" borderId="0" xfId="7" applyFont="1" applyFill="1" applyBorder="1" applyAlignment="1">
      <alignment vertical="center"/>
    </xf>
    <xf numFmtId="0" fontId="4" fillId="2" borderId="0" xfId="12" applyFont="1" applyFill="1" applyBorder="1" applyAlignment="1">
      <alignment vertical="center"/>
    </xf>
    <xf numFmtId="0" fontId="4" fillId="2" borderId="0" xfId="13" applyFont="1" applyFill="1" applyBorder="1" applyAlignment="1">
      <alignment horizontal="left" vertical="center"/>
    </xf>
    <xf numFmtId="0" fontId="30" fillId="2" borderId="0" xfId="9" applyFont="1" applyFill="1" applyBorder="1" applyAlignment="1">
      <alignment vertical="center"/>
    </xf>
    <xf numFmtId="0" fontId="30" fillId="2" borderId="0" xfId="9" applyFont="1" applyFill="1" applyAlignment="1">
      <alignment horizontal="left" vertical="center"/>
    </xf>
    <xf numFmtId="0" fontId="4" fillId="2" borderId="0" xfId="9" applyFont="1" applyFill="1" applyBorder="1" applyAlignment="1">
      <alignment horizontal="left" vertical="center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13" xfId="0" applyNumberFormat="1" applyFont="1" applyBorder="1" applyAlignment="1" applyProtection="1">
      <alignment horizontal="left" vertical="center" wrapText="1"/>
      <protection locked="0"/>
    </xf>
    <xf numFmtId="0" fontId="32" fillId="0" borderId="0" xfId="6" applyFont="1" applyFill="1" applyBorder="1" applyAlignment="1">
      <alignment horizontal="center"/>
    </xf>
    <xf numFmtId="0" fontId="3" fillId="0" borderId="0" xfId="6" applyFont="1" applyAlignment="1">
      <alignment horizontal="center" vertical="center"/>
    </xf>
    <xf numFmtId="0" fontId="1" fillId="0" borderId="34" xfId="6" applyFont="1" applyFill="1" applyBorder="1" applyAlignment="1">
      <alignment horizontal="center" vertical="center"/>
    </xf>
    <xf numFmtId="0" fontId="1" fillId="0" borderId="35" xfId="6" applyFont="1" applyFill="1" applyBorder="1" applyAlignment="1">
      <alignment horizontal="center" vertical="center"/>
    </xf>
    <xf numFmtId="0" fontId="1" fillId="0" borderId="35" xfId="6" applyFont="1" applyFill="1" applyBorder="1" applyAlignment="1">
      <alignment vertical="center"/>
    </xf>
    <xf numFmtId="0" fontId="1" fillId="0" borderId="36" xfId="6" applyFont="1" applyFill="1" applyBorder="1" applyAlignment="1">
      <alignment horizontal="center" vertical="center"/>
    </xf>
    <xf numFmtId="0" fontId="1" fillId="0" borderId="37" xfId="6" applyFont="1" applyFill="1" applyBorder="1" applyAlignment="1">
      <alignment horizontal="center" vertical="center"/>
    </xf>
    <xf numFmtId="38" fontId="1" fillId="0" borderId="40" xfId="7" applyFont="1" applyFill="1" applyBorder="1" applyAlignment="1">
      <alignment horizontal="center" vertical="center"/>
    </xf>
    <xf numFmtId="38" fontId="1" fillId="0" borderId="16" xfId="7" applyFont="1" applyFill="1" applyBorder="1" applyAlignment="1">
      <alignment horizontal="center" vertical="center"/>
    </xf>
    <xf numFmtId="38" fontId="1" fillId="0" borderId="38" xfId="7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0" borderId="42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1" fillId="0" borderId="44" xfId="6" applyFont="1" applyFill="1" applyBorder="1" applyAlignment="1">
      <alignment horizontal="center" vertical="center"/>
    </xf>
    <xf numFmtId="38" fontId="1" fillId="0" borderId="34" xfId="7" applyFont="1" applyFill="1" applyBorder="1" applyAlignment="1">
      <alignment horizontal="center" vertical="center"/>
    </xf>
    <xf numFmtId="38" fontId="1" fillId="0" borderId="35" xfId="7" applyFont="1" applyFill="1" applyBorder="1" applyAlignment="1">
      <alignment horizontal="center" vertical="center"/>
    </xf>
    <xf numFmtId="177" fontId="1" fillId="0" borderId="35" xfId="7" applyNumberFormat="1" applyFont="1" applyFill="1" applyBorder="1" applyAlignment="1">
      <alignment horizontal="center" vertical="center"/>
    </xf>
    <xf numFmtId="177" fontId="1" fillId="0" borderId="47" xfId="7" applyNumberFormat="1" applyFont="1" applyFill="1" applyBorder="1" applyAlignment="1">
      <alignment horizontal="center" vertical="center"/>
    </xf>
    <xf numFmtId="0" fontId="1" fillId="0" borderId="47" xfId="6" applyFont="1" applyFill="1" applyBorder="1" applyAlignment="1">
      <alignment horizontal="center" vertical="center"/>
    </xf>
    <xf numFmtId="0" fontId="32" fillId="0" borderId="0" xfId="8" applyFont="1" applyFill="1" applyBorder="1" applyAlignment="1">
      <alignment horizontal="center"/>
    </xf>
    <xf numFmtId="0" fontId="3" fillId="0" borderId="0" xfId="8" applyFont="1" applyFill="1" applyBorder="1" applyAlignment="1">
      <alignment horizontal="center"/>
    </xf>
    <xf numFmtId="0" fontId="1" fillId="0" borderId="48" xfId="8" applyFont="1" applyFill="1" applyBorder="1" applyAlignment="1">
      <alignment horizontal="center" vertical="center"/>
    </xf>
    <xf numFmtId="0" fontId="1" fillId="0" borderId="49" xfId="8" applyFont="1" applyFill="1" applyBorder="1" applyAlignment="1">
      <alignment horizontal="center" vertical="center"/>
    </xf>
    <xf numFmtId="0" fontId="1" fillId="0" borderId="50" xfId="8" applyFont="1" applyFill="1" applyBorder="1" applyAlignment="1">
      <alignment horizontal="center" vertical="center"/>
    </xf>
    <xf numFmtId="0" fontId="1" fillId="0" borderId="53" xfId="8" applyFont="1" applyFill="1" applyBorder="1" applyAlignment="1">
      <alignment horizontal="center" vertical="center"/>
    </xf>
    <xf numFmtId="0" fontId="1" fillId="0" borderId="54" xfId="8" applyFont="1" applyFill="1" applyBorder="1" applyAlignment="1">
      <alignment horizontal="center" vertical="center"/>
    </xf>
    <xf numFmtId="0" fontId="1" fillId="0" borderId="55" xfId="8" applyFont="1" applyFill="1" applyBorder="1" applyAlignment="1">
      <alignment horizontal="center" vertical="center"/>
    </xf>
    <xf numFmtId="0" fontId="1" fillId="0" borderId="51" xfId="8" applyFont="1" applyFill="1" applyBorder="1" applyAlignment="1">
      <alignment horizontal="center" vertical="center"/>
    </xf>
    <xf numFmtId="0" fontId="1" fillId="0" borderId="56" xfId="8" applyFont="1" applyFill="1" applyBorder="1" applyAlignment="1">
      <alignment horizontal="center" vertical="center"/>
    </xf>
    <xf numFmtId="0" fontId="1" fillId="0" borderId="45" xfId="8" applyFont="1" applyFill="1" applyBorder="1" applyAlignment="1">
      <alignment horizontal="center" vertical="center" wrapText="1"/>
    </xf>
    <xf numFmtId="0" fontId="1" fillId="0" borderId="44" xfId="8" applyFont="1" applyBorder="1" applyAlignment="1">
      <alignment horizontal="center" vertical="center" wrapText="1"/>
    </xf>
    <xf numFmtId="0" fontId="1" fillId="0" borderId="46" xfId="8" applyFont="1" applyBorder="1" applyAlignment="1">
      <alignment horizontal="center" vertical="center" wrapText="1"/>
    </xf>
    <xf numFmtId="0" fontId="1" fillId="0" borderId="43" xfId="8" applyFont="1" applyFill="1" applyBorder="1" applyAlignment="1">
      <alignment horizontal="center" vertical="center" wrapText="1"/>
    </xf>
    <xf numFmtId="0" fontId="1" fillId="0" borderId="46" xfId="8" applyFont="1" applyFill="1" applyBorder="1" applyAlignment="1">
      <alignment horizontal="center" vertical="center" wrapText="1"/>
    </xf>
    <xf numFmtId="177" fontId="1" fillId="0" borderId="65" xfId="8" applyNumberFormat="1" applyFont="1" applyFill="1" applyBorder="1" applyAlignment="1">
      <alignment horizontal="right" vertical="center"/>
    </xf>
    <xf numFmtId="177" fontId="1" fillId="0" borderId="66" xfId="8" applyNumberFormat="1" applyFont="1" applyFill="1" applyBorder="1" applyAlignment="1">
      <alignment horizontal="right" vertical="center"/>
    </xf>
    <xf numFmtId="177" fontId="1" fillId="0" borderId="74" xfId="8" applyNumberFormat="1" applyFont="1" applyFill="1" applyBorder="1" applyAlignment="1">
      <alignment horizontal="center" vertical="center"/>
    </xf>
    <xf numFmtId="177" fontId="1" fillId="0" borderId="75" xfId="8" applyNumberFormat="1" applyFont="1" applyFill="1" applyBorder="1" applyAlignment="1">
      <alignment horizontal="center" vertical="center"/>
    </xf>
    <xf numFmtId="182" fontId="1" fillId="0" borderId="62" xfId="8" applyNumberFormat="1" applyFont="1" applyFill="1" applyBorder="1" applyAlignment="1">
      <alignment horizontal="right" vertical="center"/>
    </xf>
    <xf numFmtId="0" fontId="1" fillId="0" borderId="63" xfId="8" applyFont="1" applyBorder="1" applyAlignment="1">
      <alignment horizontal="right" vertical="center"/>
    </xf>
    <xf numFmtId="182" fontId="1" fillId="0" borderId="65" xfId="8" applyNumberFormat="1" applyFont="1" applyFill="1" applyBorder="1" applyAlignment="1">
      <alignment horizontal="center" vertical="center"/>
    </xf>
    <xf numFmtId="182" fontId="1" fillId="0" borderId="66" xfId="8" applyNumberFormat="1" applyFont="1" applyFill="1" applyBorder="1" applyAlignment="1">
      <alignment horizontal="center" vertical="center"/>
    </xf>
    <xf numFmtId="182" fontId="1" fillId="0" borderId="68" xfId="8" applyNumberFormat="1" applyFont="1" applyFill="1" applyBorder="1" applyAlignment="1">
      <alignment horizontal="center" vertical="center"/>
    </xf>
    <xf numFmtId="182" fontId="1" fillId="0" borderId="69" xfId="8" applyNumberFormat="1" applyFont="1" applyFill="1" applyBorder="1" applyAlignment="1">
      <alignment horizontal="center" vertical="center"/>
    </xf>
    <xf numFmtId="182" fontId="1" fillId="0" borderId="32" xfId="8" applyNumberFormat="1" applyFont="1" applyFill="1" applyBorder="1" applyAlignment="1">
      <alignment horizontal="center" vertical="center"/>
    </xf>
    <xf numFmtId="182" fontId="1" fillId="0" borderId="33" xfId="8" applyNumberFormat="1" applyFont="1" applyFill="1" applyBorder="1" applyAlignment="1">
      <alignment horizontal="center" vertical="center"/>
    </xf>
    <xf numFmtId="177" fontId="1" fillId="0" borderId="72" xfId="8" applyNumberFormat="1" applyFont="1" applyFill="1" applyBorder="1" applyAlignment="1">
      <alignment horizontal="center" vertical="center"/>
    </xf>
    <xf numFmtId="177" fontId="1" fillId="0" borderId="73" xfId="8" applyNumberFormat="1" applyFont="1" applyFill="1" applyBorder="1" applyAlignment="1">
      <alignment horizontal="center" vertical="center"/>
    </xf>
    <xf numFmtId="177" fontId="1" fillId="0" borderId="76" xfId="8" applyNumberFormat="1" applyFont="1" applyFill="1" applyBorder="1" applyAlignment="1">
      <alignment horizontal="center" vertical="center"/>
    </xf>
    <xf numFmtId="177" fontId="1" fillId="0" borderId="77" xfId="8" applyNumberFormat="1" applyFont="1" applyFill="1" applyBorder="1" applyAlignment="1">
      <alignment horizontal="center" vertical="center"/>
    </xf>
    <xf numFmtId="182" fontId="1" fillId="0" borderId="75" xfId="8" applyNumberFormat="1" applyFont="1" applyFill="1" applyBorder="1" applyAlignment="1">
      <alignment horizontal="center" vertical="center"/>
    </xf>
    <xf numFmtId="182" fontId="1" fillId="0" borderId="74" xfId="8" applyNumberFormat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0" fillId="2" borderId="34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center"/>
    </xf>
    <xf numFmtId="0" fontId="30" fillId="2" borderId="37" xfId="0" applyFont="1" applyFill="1" applyBorder="1" applyAlignment="1">
      <alignment horizontal="center"/>
    </xf>
    <xf numFmtId="0" fontId="1" fillId="2" borderId="40" xfId="9" applyFont="1" applyFill="1" applyBorder="1" applyAlignment="1">
      <alignment horizontal="left" vertical="center"/>
    </xf>
    <xf numFmtId="0" fontId="1" fillId="2" borderId="16" xfId="9" applyFont="1" applyFill="1" applyBorder="1" applyAlignment="1">
      <alignment horizontal="left" vertical="center"/>
    </xf>
    <xf numFmtId="0" fontId="1" fillId="2" borderId="4" xfId="9" applyFont="1" applyFill="1" applyBorder="1" applyAlignment="1">
      <alignment horizontal="left" vertical="center"/>
    </xf>
    <xf numFmtId="0" fontId="1" fillId="2" borderId="38" xfId="9" applyFont="1" applyFill="1" applyBorder="1" applyAlignment="1">
      <alignment horizontal="left" vertical="center"/>
    </xf>
    <xf numFmtId="0" fontId="1" fillId="2" borderId="0" xfId="9" applyFont="1" applyFill="1" applyBorder="1" applyAlignment="1">
      <alignment horizontal="left" vertical="center"/>
    </xf>
    <xf numFmtId="0" fontId="1" fillId="2" borderId="21" xfId="9" applyFont="1" applyFill="1" applyBorder="1" applyAlignment="1">
      <alignment horizontal="left" vertical="center"/>
    </xf>
    <xf numFmtId="0" fontId="1" fillId="2" borderId="34" xfId="9" applyFont="1" applyFill="1" applyBorder="1" applyAlignment="1">
      <alignment horizontal="left" vertical="center"/>
    </xf>
    <xf numFmtId="0" fontId="1" fillId="2" borderId="35" xfId="9" applyFont="1" applyFill="1" applyBorder="1" applyAlignment="1">
      <alignment horizontal="left" vertical="center"/>
    </xf>
    <xf numFmtId="0" fontId="1" fillId="2" borderId="47" xfId="9" applyFont="1" applyFill="1" applyBorder="1" applyAlignment="1">
      <alignment horizontal="left" vertical="center"/>
    </xf>
    <xf numFmtId="0" fontId="32" fillId="2" borderId="0" xfId="9" applyFont="1" applyFill="1" applyAlignment="1">
      <alignment horizontal="center" vertical="center"/>
    </xf>
    <xf numFmtId="0" fontId="3" fillId="2" borderId="0" xfId="9" applyFont="1" applyFill="1" applyBorder="1" applyAlignment="1">
      <alignment horizontal="center" vertical="center"/>
    </xf>
    <xf numFmtId="0" fontId="1" fillId="2" borderId="48" xfId="9" applyFont="1" applyFill="1" applyBorder="1" applyAlignment="1">
      <alignment horizontal="center" vertical="center"/>
    </xf>
    <xf numFmtId="0" fontId="1" fillId="2" borderId="49" xfId="9" applyFont="1" applyFill="1" applyBorder="1" applyAlignment="1">
      <alignment horizontal="center" vertical="center"/>
    </xf>
    <xf numFmtId="0" fontId="1" fillId="2" borderId="49" xfId="9" applyFont="1" applyFill="1" applyBorder="1" applyAlignment="1">
      <alignment vertical="center"/>
    </xf>
    <xf numFmtId="0" fontId="1" fillId="2" borderId="50" xfId="9" applyFont="1" applyFill="1" applyBorder="1" applyAlignment="1">
      <alignment vertical="center"/>
    </xf>
    <xf numFmtId="0" fontId="1" fillId="2" borderId="53" xfId="9" applyFont="1" applyFill="1" applyBorder="1" applyAlignment="1">
      <alignment vertical="center"/>
    </xf>
    <xf numFmtId="0" fontId="1" fillId="2" borderId="54" xfId="9" applyFont="1" applyFill="1" applyBorder="1" applyAlignment="1">
      <alignment vertical="center"/>
    </xf>
    <xf numFmtId="0" fontId="1" fillId="2" borderId="55" xfId="9" applyFont="1" applyFill="1" applyBorder="1" applyAlignment="1">
      <alignment vertical="center"/>
    </xf>
    <xf numFmtId="0" fontId="1" fillId="2" borderId="51" xfId="9" applyFont="1" applyFill="1" applyBorder="1" applyAlignment="1">
      <alignment horizontal="center" vertical="center"/>
    </xf>
    <xf numFmtId="0" fontId="1" fillId="2" borderId="52" xfId="9" applyFont="1" applyFill="1" applyBorder="1" applyAlignment="1">
      <alignment horizontal="center" vertical="center"/>
    </xf>
    <xf numFmtId="0" fontId="1" fillId="2" borderId="56" xfId="9" applyFont="1" applyFill="1" applyBorder="1" applyAlignment="1">
      <alignment horizontal="center" vertical="center"/>
    </xf>
    <xf numFmtId="0" fontId="1" fillId="2" borderId="78" xfId="9" applyFont="1" applyFill="1" applyBorder="1" applyAlignment="1">
      <alignment horizontal="center" vertical="center"/>
    </xf>
    <xf numFmtId="0" fontId="1" fillId="2" borderId="67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0" fontId="1" fillId="2" borderId="14" xfId="9" applyFont="1" applyFill="1" applyBorder="1" applyAlignment="1">
      <alignment horizontal="left" vertical="center"/>
    </xf>
    <xf numFmtId="49" fontId="4" fillId="4" borderId="13" xfId="0" applyNumberFormat="1" applyFont="1" applyFill="1" applyBorder="1" applyAlignment="1" applyProtection="1">
      <alignment horizontal="center" vertical="center" wrapText="1"/>
    </xf>
    <xf numFmtId="49" fontId="4" fillId="4" borderId="6" xfId="0" applyNumberFormat="1" applyFont="1" applyFill="1" applyBorder="1" applyAlignment="1" applyProtection="1">
      <alignment horizontal="center"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49" fontId="4" fillId="4" borderId="9" xfId="0" applyNumberFormat="1" applyFont="1" applyFill="1" applyBorder="1" applyAlignment="1" applyProtection="1">
      <alignment horizontal="left" vertical="center"/>
    </xf>
    <xf numFmtId="49" fontId="4" fillId="4" borderId="16" xfId="0" applyNumberFormat="1" applyFont="1" applyFill="1" applyBorder="1" applyAlignment="1" applyProtection="1">
      <alignment horizontal="left" vertical="center"/>
    </xf>
    <xf numFmtId="49" fontId="4" fillId="4" borderId="4" xfId="0" applyNumberFormat="1" applyFont="1" applyFill="1" applyBorder="1" applyAlignment="1" applyProtection="1">
      <alignment horizontal="left" vertical="center"/>
    </xf>
    <xf numFmtId="49" fontId="4" fillId="4" borderId="6" xfId="0" applyNumberFormat="1" applyFont="1" applyFill="1" applyBorder="1" applyAlignment="1" applyProtection="1">
      <alignment horizontal="center" vertical="center" wrapText="1"/>
    </xf>
    <xf numFmtId="49" fontId="4" fillId="4" borderId="9" xfId="0" applyNumberFormat="1" applyFont="1" applyFill="1" applyBorder="1" applyAlignment="1" applyProtection="1">
      <alignment horizontal="center" vertical="center" wrapText="1"/>
    </xf>
    <xf numFmtId="49" fontId="4" fillId="4" borderId="4" xfId="0" applyNumberFormat="1" applyFont="1" applyFill="1" applyBorder="1" applyAlignment="1" applyProtection="1">
      <alignment horizontal="center" vertical="center" wrapText="1"/>
    </xf>
    <xf numFmtId="49" fontId="4" fillId="4" borderId="9" xfId="0" applyNumberFormat="1" applyFont="1" applyFill="1" applyBorder="1" applyAlignment="1" applyProtection="1">
      <alignment horizontal="left" vertical="center" wrapText="1"/>
    </xf>
    <xf numFmtId="49" fontId="4" fillId="4" borderId="16" xfId="0" applyNumberFormat="1" applyFont="1" applyFill="1" applyBorder="1" applyAlignment="1" applyProtection="1">
      <alignment horizontal="left" vertical="center" wrapText="1"/>
    </xf>
    <xf numFmtId="49" fontId="4" fillId="4" borderId="4" xfId="0" applyNumberFormat="1" applyFont="1" applyFill="1" applyBorder="1" applyAlignment="1" applyProtection="1">
      <alignment horizontal="left" vertical="center" wrapText="1"/>
    </xf>
    <xf numFmtId="49" fontId="4" fillId="4" borderId="8" xfId="0" applyNumberFormat="1" applyFont="1" applyFill="1" applyBorder="1" applyAlignment="1" applyProtection="1">
      <alignment horizontal="left" vertical="center"/>
    </xf>
    <xf numFmtId="49" fontId="4" fillId="4" borderId="2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left" vertical="center"/>
    </xf>
    <xf numFmtId="49" fontId="4" fillId="4" borderId="24" xfId="0" applyNumberFormat="1" applyFont="1" applyFill="1" applyBorder="1" applyAlignment="1" applyProtection="1">
      <alignment horizontal="left" vertical="center"/>
    </xf>
    <xf numFmtId="49" fontId="4" fillId="4" borderId="25" xfId="0" applyNumberFormat="1" applyFont="1" applyFill="1" applyBorder="1" applyAlignment="1" applyProtection="1">
      <alignment horizontal="left" vertical="center"/>
    </xf>
    <xf numFmtId="49" fontId="4" fillId="4" borderId="26" xfId="0" applyNumberFormat="1" applyFont="1" applyFill="1" applyBorder="1" applyAlignment="1" applyProtection="1">
      <alignment horizontal="left" vertical="center"/>
    </xf>
    <xf numFmtId="49" fontId="17" fillId="4" borderId="9" xfId="0" applyNumberFormat="1" applyFont="1" applyFill="1" applyBorder="1" applyAlignment="1" applyProtection="1">
      <alignment horizontal="left" vertical="center"/>
    </xf>
    <xf numFmtId="49" fontId="17" fillId="4" borderId="16" xfId="0" applyNumberFormat="1" applyFont="1" applyFill="1" applyBorder="1" applyAlignment="1" applyProtection="1">
      <alignment horizontal="left" vertical="center"/>
    </xf>
    <xf numFmtId="49" fontId="17" fillId="4" borderId="4" xfId="0" applyNumberFormat="1" applyFont="1" applyFill="1" applyBorder="1" applyAlignment="1" applyProtection="1">
      <alignment horizontal="left" vertical="center"/>
    </xf>
    <xf numFmtId="49" fontId="26" fillId="4" borderId="19" xfId="0" applyNumberFormat="1" applyFont="1" applyFill="1" applyBorder="1" applyAlignment="1" applyProtection="1">
      <alignment horizontal="center" vertical="center" wrapText="1"/>
    </xf>
    <xf numFmtId="49" fontId="26" fillId="4" borderId="8" xfId="0" applyNumberFormat="1" applyFont="1" applyFill="1" applyBorder="1" applyAlignment="1" applyProtection="1">
      <alignment horizontal="center" vertical="center" wrapText="1"/>
    </xf>
    <xf numFmtId="49" fontId="26" fillId="4" borderId="13" xfId="0" applyNumberFormat="1" applyFont="1" applyFill="1" applyBorder="1" applyAlignment="1" applyProtection="1">
      <alignment horizontal="center" vertical="center" wrapText="1"/>
    </xf>
    <xf numFmtId="49" fontId="17" fillId="4" borderId="6" xfId="0" applyNumberFormat="1" applyFont="1" applyFill="1" applyBorder="1" applyAlignment="1" applyProtection="1">
      <alignment horizontal="center" vertical="center"/>
    </xf>
    <xf numFmtId="49" fontId="26" fillId="4" borderId="6" xfId="0" applyNumberFormat="1" applyFont="1" applyFill="1" applyBorder="1" applyAlignment="1" applyProtection="1">
      <alignment horizontal="center" vertical="center" wrapText="1"/>
    </xf>
    <xf numFmtId="49" fontId="26" fillId="4" borderId="20" xfId="0" applyNumberFormat="1" applyFont="1" applyFill="1" applyBorder="1" applyAlignment="1" applyProtection="1">
      <alignment horizontal="center" vertical="center" wrapText="1"/>
    </xf>
    <xf numFmtId="49" fontId="17" fillId="4" borderId="14" xfId="0" applyNumberFormat="1" applyFont="1" applyFill="1" applyBorder="1" applyAlignment="1" applyProtection="1">
      <alignment horizontal="center" vertical="center"/>
    </xf>
    <xf numFmtId="49" fontId="26" fillId="4" borderId="6" xfId="0" applyNumberFormat="1" applyFont="1" applyFill="1" applyBorder="1" applyAlignment="1" applyProtection="1">
      <alignment horizontal="center" vertical="center"/>
    </xf>
    <xf numFmtId="49" fontId="26" fillId="4" borderId="27" xfId="0" applyNumberFormat="1" applyFont="1" applyFill="1" applyBorder="1" applyAlignment="1" applyProtection="1">
      <alignment horizontal="center" vertical="center" wrapText="1"/>
    </xf>
    <xf numFmtId="49" fontId="26" fillId="4" borderId="28" xfId="0" applyNumberFormat="1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49" fontId="26" fillId="4" borderId="29" xfId="0" applyNumberFormat="1" applyFont="1" applyFill="1" applyBorder="1" applyAlignment="1" applyProtection="1">
      <alignment horizontal="center" vertical="center"/>
    </xf>
    <xf numFmtId="49" fontId="26" fillId="4" borderId="3" xfId="0" applyNumberFormat="1" applyFont="1" applyFill="1" applyBorder="1" applyAlignment="1" applyProtection="1">
      <alignment horizontal="center" vertical="center"/>
    </xf>
    <xf numFmtId="49" fontId="26" fillId="4" borderId="20" xfId="0" applyNumberFormat="1" applyFont="1" applyFill="1" applyBorder="1" applyAlignment="1" applyProtection="1">
      <alignment horizontal="center" vertical="center"/>
    </xf>
    <xf numFmtId="49" fontId="26" fillId="4" borderId="30" xfId="0" applyNumberFormat="1" applyFont="1" applyFill="1" applyBorder="1" applyAlignment="1" applyProtection="1">
      <alignment horizontal="center" vertical="center"/>
    </xf>
    <xf numFmtId="49" fontId="26" fillId="4" borderId="2" xfId="0" applyNumberFormat="1" applyFont="1" applyFill="1" applyBorder="1" applyAlignment="1" applyProtection="1">
      <alignment horizontal="center" vertical="center"/>
    </xf>
    <xf numFmtId="49" fontId="26" fillId="4" borderId="14" xfId="0" applyNumberFormat="1" applyFont="1" applyFill="1" applyBorder="1" applyAlignment="1" applyProtection="1">
      <alignment horizontal="center" vertical="center"/>
    </xf>
    <xf numFmtId="49" fontId="26" fillId="0" borderId="31" xfId="0" applyNumberFormat="1" applyFont="1" applyBorder="1" applyAlignment="1" applyProtection="1">
      <alignment horizontal="left" vertical="center"/>
      <protection locked="0"/>
    </xf>
    <xf numFmtId="49" fontId="26" fillId="0" borderId="16" xfId="0" applyNumberFormat="1" applyFont="1" applyBorder="1" applyAlignment="1" applyProtection="1">
      <alignment horizontal="left" vertical="center"/>
      <protection locked="0"/>
    </xf>
    <xf numFmtId="49" fontId="26" fillId="0" borderId="4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</xf>
    <xf numFmtId="49" fontId="4" fillId="0" borderId="4" xfId="0" applyNumberFormat="1" applyFont="1" applyBorder="1" applyAlignment="1" applyProtection="1">
      <alignment horizontal="left" vertical="center"/>
    </xf>
    <xf numFmtId="49" fontId="39" fillId="4" borderId="19" xfId="0" applyNumberFormat="1" applyFont="1" applyFill="1" applyBorder="1" applyAlignment="1" applyProtection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49" fontId="17" fillId="0" borderId="9" xfId="0" applyNumberFormat="1" applyFont="1" applyBorder="1" applyAlignment="1" applyProtection="1">
      <alignment horizontal="left" vertical="center" wrapText="1"/>
      <protection locked="0"/>
    </xf>
    <xf numFmtId="49" fontId="17" fillId="0" borderId="4" xfId="0" applyNumberFormat="1" applyFont="1" applyBorder="1" applyAlignment="1" applyProtection="1">
      <alignment horizontal="left" vertical="center" wrapText="1"/>
      <protection locked="0"/>
    </xf>
    <xf numFmtId="177" fontId="17" fillId="0" borderId="9" xfId="0" applyNumberFormat="1" applyFont="1" applyBorder="1" applyAlignment="1" applyProtection="1">
      <alignment horizontal="right" vertical="center"/>
      <protection locked="0"/>
    </xf>
    <xf numFmtId="177" fontId="17" fillId="0" borderId="4" xfId="0" applyNumberFormat="1" applyFont="1" applyBorder="1" applyAlignment="1" applyProtection="1">
      <alignment horizontal="right" vertical="center"/>
      <protection locked="0"/>
    </xf>
    <xf numFmtId="49" fontId="17" fillId="0" borderId="9" xfId="0" applyNumberFormat="1" applyFont="1" applyBorder="1" applyAlignment="1" applyProtection="1">
      <alignment horizontal="left" vertical="center"/>
      <protection locked="0"/>
    </xf>
    <xf numFmtId="49" fontId="17" fillId="0" borderId="4" xfId="0" applyNumberFormat="1" applyFont="1" applyBorder="1" applyAlignment="1" applyProtection="1">
      <alignment horizontal="left" vertical="center"/>
      <protection locked="0"/>
    </xf>
    <xf numFmtId="49" fontId="27" fillId="4" borderId="19" xfId="0" applyNumberFormat="1" applyFont="1" applyFill="1" applyBorder="1" applyAlignment="1" applyProtection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7" fillId="0" borderId="32" xfId="0" applyNumberFormat="1" applyFont="1" applyBorder="1" applyAlignment="1" applyProtection="1">
      <alignment horizontal="left" vertical="center"/>
    </xf>
    <xf numFmtId="49" fontId="17" fillId="0" borderId="33" xfId="0" applyNumberFormat="1" applyFont="1" applyBorder="1" applyAlignment="1" applyProtection="1">
      <alignment horizontal="left" vertical="center"/>
    </xf>
    <xf numFmtId="177" fontId="17" fillId="3" borderId="9" xfId="0" applyNumberFormat="1" applyFont="1" applyFill="1" applyBorder="1" applyAlignment="1" applyProtection="1">
      <alignment horizontal="right" vertical="center"/>
    </xf>
    <xf numFmtId="177" fontId="17" fillId="3" borderId="4" xfId="0" applyNumberFormat="1" applyFont="1" applyFill="1" applyBorder="1" applyAlignment="1" applyProtection="1">
      <alignment horizontal="right" vertical="center"/>
    </xf>
    <xf numFmtId="49" fontId="17" fillId="4" borderId="9" xfId="0" applyNumberFormat="1" applyFont="1" applyFill="1" applyBorder="1" applyAlignment="1" applyProtection="1">
      <alignment horizontal="center" vertical="center"/>
    </xf>
    <xf numFmtId="49" fontId="17" fillId="4" borderId="4" xfId="0" applyNumberFormat="1" applyFont="1" applyFill="1" applyBorder="1" applyAlignment="1" applyProtection="1">
      <alignment horizontal="center" vertical="center"/>
    </xf>
    <xf numFmtId="49" fontId="17" fillId="4" borderId="5" xfId="0" applyNumberFormat="1" applyFont="1" applyFill="1" applyBorder="1" applyAlignment="1" applyProtection="1">
      <alignment horizontal="center" vertical="center"/>
    </xf>
    <xf numFmtId="49" fontId="17" fillId="4" borderId="5" xfId="0" applyNumberFormat="1" applyFont="1" applyFill="1" applyBorder="1" applyAlignment="1" applyProtection="1">
      <alignment horizontal="center" vertical="center" wrapText="1"/>
    </xf>
    <xf numFmtId="49" fontId="23" fillId="0" borderId="2" xfId="0" applyNumberFormat="1" applyFont="1" applyBorder="1" applyAlignment="1" applyProtection="1">
      <alignment horizontal="right" vertical="center"/>
      <protection locked="0"/>
    </xf>
    <xf numFmtId="49" fontId="18" fillId="0" borderId="2" xfId="0" applyNumberFormat="1" applyFont="1" applyBorder="1" applyAlignment="1" applyProtection="1">
      <alignment horizontal="right" vertical="center"/>
      <protection locked="0"/>
    </xf>
    <xf numFmtId="0" fontId="4" fillId="0" borderId="9" xfId="4" applyFont="1" applyFill="1" applyBorder="1" applyAlignment="1" applyProtection="1">
      <alignment horizontal="left" vertical="center" wrapText="1"/>
    </xf>
    <xf numFmtId="0" fontId="4" fillId="0" borderId="4" xfId="4" applyFont="1" applyFill="1" applyBorder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49" fontId="4" fillId="4" borderId="7" xfId="4" applyNumberFormat="1" applyFont="1" applyFill="1" applyBorder="1" applyAlignment="1" applyProtection="1">
      <alignment horizontal="center" vertical="center"/>
      <protection locked="0"/>
    </xf>
    <xf numFmtId="49" fontId="4" fillId="4" borderId="6" xfId="4" applyNumberFormat="1" applyFont="1" applyFill="1" applyBorder="1" applyAlignment="1" applyProtection="1">
      <alignment horizontal="center" vertical="center"/>
      <protection locked="0"/>
    </xf>
    <xf numFmtId="49" fontId="4" fillId="4" borderId="7" xfId="4" applyNumberFormat="1" applyFont="1" applyFill="1" applyBorder="1" applyAlignment="1" applyProtection="1">
      <alignment horizontal="center" vertical="center"/>
    </xf>
    <xf numFmtId="49" fontId="4" fillId="4" borderId="6" xfId="4" applyNumberFormat="1" applyFont="1" applyFill="1" applyBorder="1" applyAlignment="1" applyProtection="1">
      <alignment horizontal="center" vertical="center"/>
    </xf>
    <xf numFmtId="49" fontId="4" fillId="0" borderId="9" xfId="4" applyNumberFormat="1" applyFont="1" applyBorder="1" applyAlignment="1" applyProtection="1">
      <alignment horizontal="left" vertical="center"/>
      <protection locked="0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0" borderId="9" xfId="2" applyNumberFormat="1" applyFont="1" applyBorder="1" applyAlignment="1" applyProtection="1">
      <alignment horizontal="left" vertical="center"/>
    </xf>
    <xf numFmtId="49" fontId="4" fillId="0" borderId="4" xfId="2" applyNumberFormat="1" applyFont="1" applyBorder="1" applyAlignment="1" applyProtection="1">
      <alignment horizontal="left" vertical="center"/>
    </xf>
    <xf numFmtId="49" fontId="4" fillId="4" borderId="9" xfId="4" applyNumberFormat="1" applyFont="1" applyFill="1" applyBorder="1" applyAlignment="1" applyProtection="1">
      <alignment horizontal="center"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4" borderId="13" xfId="4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vertical="center" wrapText="1"/>
    </xf>
    <xf numFmtId="49" fontId="4" fillId="4" borderId="7" xfId="4" applyNumberFormat="1" applyFont="1" applyFill="1" applyBorder="1" applyAlignment="1" applyProtection="1">
      <alignment horizontal="center" vertical="center" wrapText="1"/>
    </xf>
    <xf numFmtId="49" fontId="4" fillId="4" borderId="16" xfId="4" applyNumberFormat="1" applyFont="1" applyFill="1" applyBorder="1" applyAlignment="1" applyProtection="1">
      <alignment horizontal="center" vertical="center"/>
    </xf>
    <xf numFmtId="38" fontId="18" fillId="2" borderId="0" xfId="1" applyFont="1" applyFill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/>
    </xf>
    <xf numFmtId="0" fontId="19" fillId="2" borderId="2" xfId="0" applyFont="1" applyFill="1" applyBorder="1" applyAlignment="1" applyProtection="1">
      <alignment horizontal="left" vertical="center"/>
    </xf>
    <xf numFmtId="49" fontId="17" fillId="2" borderId="2" xfId="0" applyNumberFormat="1" applyFont="1" applyFill="1" applyBorder="1" applyAlignment="1" applyProtection="1">
      <alignment horizontal="right" vertical="center"/>
      <protection locked="0"/>
    </xf>
    <xf numFmtId="49" fontId="28" fillId="4" borderId="5" xfId="0" applyNumberFormat="1" applyFont="1" applyFill="1" applyBorder="1" applyAlignment="1" applyProtection="1">
      <alignment horizontal="center" vertical="center"/>
    </xf>
    <xf numFmtId="49" fontId="28" fillId="4" borderId="4" xfId="0" applyNumberFormat="1" applyFont="1" applyFill="1" applyBorder="1" applyAlignment="1" applyProtection="1">
      <alignment horizontal="center" vertical="center"/>
    </xf>
    <xf numFmtId="0" fontId="5" fillId="0" borderId="9" xfId="4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177" fontId="26" fillId="0" borderId="9" xfId="0" applyNumberFormat="1" applyFont="1" applyBorder="1" applyAlignment="1" applyProtection="1">
      <alignment horizontal="center" vertical="center"/>
      <protection locked="0"/>
    </xf>
    <xf numFmtId="177" fontId="26" fillId="0" borderId="12" xfId="1" quotePrefix="1" applyNumberFormat="1" applyFont="1" applyBorder="1" applyAlignment="1" applyProtection="1">
      <alignment horizontal="right" vertical="center"/>
      <protection locked="0"/>
    </xf>
    <xf numFmtId="177" fontId="26" fillId="3" borderId="11" xfId="0" quotePrefix="1" applyNumberFormat="1" applyFont="1" applyFill="1" applyBorder="1" applyAlignment="1" applyProtection="1">
      <alignment horizontal="right" vertical="center" wrapText="1"/>
    </xf>
  </cellXfs>
  <cellStyles count="14">
    <cellStyle name="桁区切り" xfId="1" builtinId="6"/>
    <cellStyle name="桁区切り 2" xfId="7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11" xr:uid="{00000000-0005-0000-0000-000005000000}"/>
    <cellStyle name="標準 5" xfId="8" xr:uid="{00000000-0005-0000-0000-000006000000}"/>
    <cellStyle name="標準 7" xfId="10" xr:uid="{00000000-0005-0000-0000-000007000000}"/>
    <cellStyle name="標準 8" xfId="9" xr:uid="{00000000-0005-0000-0000-000008000000}"/>
    <cellStyle name="標準 9" xfId="6" xr:uid="{00000000-0005-0000-0000-000009000000}"/>
    <cellStyle name="標準_03.04.01.財務諸表雛形_様式_桜内案１_コピー03　普通会計４表2006.12.23_仕訳" xfId="12" xr:uid="{00000000-0005-0000-0000-00000A000000}"/>
    <cellStyle name="標準_附属明細表PL・NW・WS　20060423修正版" xfId="4" xr:uid="{00000000-0005-0000-0000-00000B000000}"/>
    <cellStyle name="標準_別冊１　Ｐ2～Ｐ5　普通会計４表20070113_仕訳" xfId="13" xr:uid="{00000000-0005-0000-0000-00000C000000}"/>
    <cellStyle name="標準１" xfId="5" xr:uid="{00000000-0005-0000-0000-00000D000000}"/>
  </cellStyles>
  <dxfs count="0"/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0"/>
  <sheetViews>
    <sheetView showGridLines="0" topLeftCell="C1" zoomScale="85" zoomScaleNormal="85" zoomScaleSheetLayoutView="85" workbookViewId="0"/>
  </sheetViews>
  <sheetFormatPr defaultRowHeight="12.75" x14ac:dyDescent="0.15"/>
  <cols>
    <col min="1" max="2" width="9" style="168" hidden="1" customWidth="1"/>
    <col min="3" max="3" width="0.625" style="169" customWidth="1"/>
    <col min="4" max="14" width="2.125" style="169" customWidth="1"/>
    <col min="15" max="15" width="6" style="169" customWidth="1"/>
    <col min="16" max="16" width="22.375" style="169" customWidth="1"/>
    <col min="17" max="17" width="3.375" style="169" bestFit="1" customWidth="1"/>
    <col min="18" max="19" width="2.125" style="169" customWidth="1"/>
    <col min="20" max="24" width="3.875" style="169" customWidth="1"/>
    <col min="25" max="25" width="3.125" style="169" customWidth="1"/>
    <col min="26" max="26" width="24.125" style="169" bestFit="1" customWidth="1"/>
    <col min="27" max="27" width="3.125" style="169" customWidth="1"/>
    <col min="28" max="28" width="0.625" style="169" customWidth="1"/>
    <col min="29" max="29" width="9" style="169"/>
    <col min="30" max="31" width="0" style="169" hidden="1" customWidth="1"/>
    <col min="32" max="16384" width="9" style="169"/>
  </cols>
  <sheetData>
    <row r="1" spans="1:31" x14ac:dyDescent="0.15">
      <c r="D1" s="169" t="s">
        <v>165</v>
      </c>
    </row>
    <row r="2" spans="1:31" x14ac:dyDescent="0.15">
      <c r="D2" s="169" t="s">
        <v>166</v>
      </c>
    </row>
    <row r="3" spans="1:31" x14ac:dyDescent="0.15">
      <c r="D3" s="169" t="s">
        <v>167</v>
      </c>
    </row>
    <row r="4" spans="1:31" x14ac:dyDescent="0.15">
      <c r="D4" s="169" t="s">
        <v>168</v>
      </c>
    </row>
    <row r="5" spans="1:31" x14ac:dyDescent="0.15">
      <c r="D5" s="169" t="s">
        <v>169</v>
      </c>
    </row>
    <row r="6" spans="1:31" x14ac:dyDescent="0.15">
      <c r="D6" s="169" t="s">
        <v>170</v>
      </c>
    </row>
    <row r="7" spans="1:31" x14ac:dyDescent="0.15">
      <c r="D7" s="169" t="s">
        <v>171</v>
      </c>
    </row>
    <row r="8" spans="1:31" s="175" customFormat="1" ht="13.5" x14ac:dyDescent="0.15">
      <c r="A8" s="170"/>
      <c r="B8" s="171"/>
      <c r="C8" s="171"/>
      <c r="D8" s="171"/>
      <c r="E8" s="171"/>
      <c r="F8" s="171"/>
      <c r="G8" s="171"/>
      <c r="H8" s="171"/>
      <c r="I8" s="172"/>
      <c r="J8" s="172"/>
      <c r="K8" s="172"/>
      <c r="L8" s="172"/>
      <c r="M8" s="172"/>
      <c r="N8" s="172"/>
      <c r="O8" s="173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</row>
    <row r="9" spans="1:31" ht="23.25" customHeight="1" x14ac:dyDescent="0.25">
      <c r="C9" s="176"/>
      <c r="D9" s="390" t="s">
        <v>172</v>
      </c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</row>
    <row r="10" spans="1:31" ht="21" customHeight="1" x14ac:dyDescent="0.15">
      <c r="D10" s="391" t="s">
        <v>173</v>
      </c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</row>
    <row r="11" spans="1:31" s="178" customFormat="1" ht="16.5" customHeight="1" thickBot="1" x14ac:dyDescent="0.2">
      <c r="A11" s="177"/>
      <c r="B11" s="177"/>
      <c r="D11" s="179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1" t="s">
        <v>174</v>
      </c>
      <c r="AB11" s="180"/>
    </row>
    <row r="12" spans="1:31" s="183" customFormat="1" ht="14.25" customHeight="1" thickBot="1" x14ac:dyDescent="0.2">
      <c r="A12" s="182" t="s">
        <v>175</v>
      </c>
      <c r="B12" s="182" t="s">
        <v>176</v>
      </c>
      <c r="D12" s="392" t="s">
        <v>177</v>
      </c>
      <c r="E12" s="393"/>
      <c r="F12" s="393"/>
      <c r="G12" s="393"/>
      <c r="H12" s="393"/>
      <c r="I12" s="393"/>
      <c r="J12" s="393"/>
      <c r="K12" s="394"/>
      <c r="L12" s="394"/>
      <c r="M12" s="394"/>
      <c r="N12" s="394"/>
      <c r="O12" s="394"/>
      <c r="P12" s="395" t="s">
        <v>178</v>
      </c>
      <c r="Q12" s="396"/>
      <c r="R12" s="393" t="s">
        <v>177</v>
      </c>
      <c r="S12" s="393"/>
      <c r="T12" s="393"/>
      <c r="U12" s="393"/>
      <c r="V12" s="393"/>
      <c r="W12" s="393"/>
      <c r="X12" s="393"/>
      <c r="Y12" s="393"/>
      <c r="Z12" s="395" t="s">
        <v>178</v>
      </c>
      <c r="AA12" s="396"/>
    </row>
    <row r="13" spans="1:31" ht="14.65" customHeight="1" x14ac:dyDescent="0.15">
      <c r="D13" s="184" t="s">
        <v>179</v>
      </c>
      <c r="E13" s="185"/>
      <c r="F13" s="186"/>
      <c r="G13" s="187"/>
      <c r="H13" s="187"/>
      <c r="I13" s="187"/>
      <c r="J13" s="187"/>
      <c r="K13" s="185"/>
      <c r="L13" s="185"/>
      <c r="M13" s="185"/>
      <c r="N13" s="188"/>
      <c r="O13" s="188"/>
      <c r="P13" s="189"/>
      <c r="Q13" s="190"/>
      <c r="R13" s="186" t="s">
        <v>180</v>
      </c>
      <c r="S13" s="186"/>
      <c r="T13" s="186"/>
      <c r="U13" s="186"/>
      <c r="V13" s="186"/>
      <c r="W13" s="186"/>
      <c r="X13" s="186"/>
      <c r="Y13" s="185"/>
      <c r="Z13" s="189"/>
      <c r="AA13" s="191"/>
    </row>
    <row r="14" spans="1:31" ht="14.65" customHeight="1" x14ac:dyDescent="0.15">
      <c r="A14" s="168" t="s">
        <v>181</v>
      </c>
      <c r="B14" s="168" t="s">
        <v>182</v>
      </c>
      <c r="D14" s="192"/>
      <c r="E14" s="186" t="s">
        <v>183</v>
      </c>
      <c r="F14" s="186"/>
      <c r="G14" s="186"/>
      <c r="H14" s="186"/>
      <c r="I14" s="186"/>
      <c r="J14" s="186"/>
      <c r="K14" s="185"/>
      <c r="L14" s="185"/>
      <c r="M14" s="185"/>
      <c r="N14" s="188"/>
      <c r="O14" s="188"/>
      <c r="P14" s="193">
        <v>14036852008</v>
      </c>
      <c r="Q14" s="194"/>
      <c r="R14" s="186"/>
      <c r="S14" s="186" t="s">
        <v>184</v>
      </c>
      <c r="T14" s="186"/>
      <c r="U14" s="186"/>
      <c r="V14" s="186"/>
      <c r="W14" s="186"/>
      <c r="X14" s="186"/>
      <c r="Y14" s="185"/>
      <c r="Z14" s="193" t="s">
        <v>185</v>
      </c>
      <c r="AA14" s="195"/>
      <c r="AD14" s="169">
        <f>IF(AND(AD15="-",AD43="-",AD46="-"),"-",SUM(AD15,AD43,AD46))</f>
        <v>14036852008</v>
      </c>
      <c r="AE14" s="169" t="str">
        <f>IF(COUNTIF(AE15:AE19,"-")=COUNTA(AE15:AE19),"-",SUM(AE15:AE19))</f>
        <v>-</v>
      </c>
    </row>
    <row r="15" spans="1:31" ht="14.65" customHeight="1" x14ac:dyDescent="0.15">
      <c r="A15" s="168" t="s">
        <v>186</v>
      </c>
      <c r="B15" s="168" t="s">
        <v>187</v>
      </c>
      <c r="D15" s="192"/>
      <c r="E15" s="186"/>
      <c r="F15" s="186" t="s">
        <v>188</v>
      </c>
      <c r="G15" s="186"/>
      <c r="H15" s="186"/>
      <c r="I15" s="186"/>
      <c r="J15" s="186"/>
      <c r="K15" s="185"/>
      <c r="L15" s="185"/>
      <c r="M15" s="185"/>
      <c r="N15" s="188"/>
      <c r="O15" s="188"/>
      <c r="P15" s="193">
        <v>1086978052</v>
      </c>
      <c r="Q15" s="194"/>
      <c r="R15" s="186"/>
      <c r="S15" s="186"/>
      <c r="T15" s="186" t="s">
        <v>189</v>
      </c>
      <c r="U15" s="186"/>
      <c r="V15" s="186"/>
      <c r="W15" s="186"/>
      <c r="X15" s="186"/>
      <c r="Y15" s="185"/>
      <c r="Z15" s="193" t="s">
        <v>190</v>
      </c>
      <c r="AA15" s="195"/>
      <c r="AD15" s="169">
        <f>IF(AND(AD16="-",AD32="-",COUNTIF(AD41:AD42,"-")=COUNTA(AD41:AD42)),"-",SUM(AD16,AD32,AD41:AD42))</f>
        <v>1086978052</v>
      </c>
      <c r="AE15" s="169" t="s">
        <v>185</v>
      </c>
    </row>
    <row r="16" spans="1:31" ht="14.65" customHeight="1" x14ac:dyDescent="0.15">
      <c r="A16" s="168" t="s">
        <v>191</v>
      </c>
      <c r="B16" s="168" t="s">
        <v>192</v>
      </c>
      <c r="D16" s="192"/>
      <c r="E16" s="186"/>
      <c r="F16" s="186"/>
      <c r="G16" s="186" t="s">
        <v>193</v>
      </c>
      <c r="H16" s="186"/>
      <c r="I16" s="186"/>
      <c r="J16" s="186"/>
      <c r="K16" s="185"/>
      <c r="L16" s="185"/>
      <c r="M16" s="185"/>
      <c r="N16" s="188"/>
      <c r="O16" s="188"/>
      <c r="P16" s="193" t="s">
        <v>185</v>
      </c>
      <c r="Q16" s="194"/>
      <c r="R16" s="186"/>
      <c r="S16" s="186"/>
      <c r="T16" s="186" t="s">
        <v>194</v>
      </c>
      <c r="U16" s="186"/>
      <c r="V16" s="186"/>
      <c r="W16" s="186"/>
      <c r="X16" s="186"/>
      <c r="Y16" s="185"/>
      <c r="Z16" s="193" t="s">
        <v>190</v>
      </c>
      <c r="AA16" s="195"/>
      <c r="AD16" s="169" t="str">
        <f>IF(COUNTIF(AD17:AD31,"-")=COUNTA(AD17:AD31),"-",SUM(AD17:AD31))</f>
        <v>-</v>
      </c>
      <c r="AE16" s="169" t="s">
        <v>185</v>
      </c>
    </row>
    <row r="17" spans="1:31" ht="14.65" customHeight="1" x14ac:dyDescent="0.15">
      <c r="A17" s="168" t="s">
        <v>195</v>
      </c>
      <c r="B17" s="168" t="s">
        <v>196</v>
      </c>
      <c r="D17" s="192"/>
      <c r="E17" s="186"/>
      <c r="F17" s="186"/>
      <c r="G17" s="186"/>
      <c r="H17" s="186" t="s">
        <v>197</v>
      </c>
      <c r="I17" s="186"/>
      <c r="J17" s="186"/>
      <c r="K17" s="185"/>
      <c r="L17" s="185"/>
      <c r="M17" s="185"/>
      <c r="N17" s="188"/>
      <c r="O17" s="188"/>
      <c r="P17" s="193" t="s">
        <v>190</v>
      </c>
      <c r="Q17" s="194"/>
      <c r="R17" s="186"/>
      <c r="S17" s="186"/>
      <c r="T17" s="186" t="s">
        <v>198</v>
      </c>
      <c r="U17" s="186"/>
      <c r="V17" s="186"/>
      <c r="W17" s="186"/>
      <c r="X17" s="186"/>
      <c r="Y17" s="185"/>
      <c r="Z17" s="193" t="s">
        <v>190</v>
      </c>
      <c r="AA17" s="195"/>
      <c r="AD17" s="169" t="s">
        <v>185</v>
      </c>
      <c r="AE17" s="169" t="s">
        <v>185</v>
      </c>
    </row>
    <row r="18" spans="1:31" ht="14.65" customHeight="1" x14ac:dyDescent="0.15">
      <c r="A18" s="168" t="s">
        <v>199</v>
      </c>
      <c r="B18" s="168" t="s">
        <v>200</v>
      </c>
      <c r="D18" s="192"/>
      <c r="E18" s="186"/>
      <c r="F18" s="186"/>
      <c r="G18" s="186"/>
      <c r="H18" s="186" t="s">
        <v>201</v>
      </c>
      <c r="I18" s="186"/>
      <c r="J18" s="186"/>
      <c r="K18" s="185"/>
      <c r="L18" s="185"/>
      <c r="M18" s="185"/>
      <c r="N18" s="188"/>
      <c r="O18" s="188"/>
      <c r="P18" s="193" t="s">
        <v>190</v>
      </c>
      <c r="Q18" s="194"/>
      <c r="R18" s="186"/>
      <c r="S18" s="186"/>
      <c r="T18" s="186" t="s">
        <v>202</v>
      </c>
      <c r="U18" s="186"/>
      <c r="V18" s="186"/>
      <c r="W18" s="186"/>
      <c r="X18" s="186"/>
      <c r="Y18" s="185"/>
      <c r="Z18" s="193" t="s">
        <v>190</v>
      </c>
      <c r="AA18" s="195"/>
      <c r="AD18" s="169" t="s">
        <v>185</v>
      </c>
      <c r="AE18" s="169" t="s">
        <v>185</v>
      </c>
    </row>
    <row r="19" spans="1:31" ht="14.65" customHeight="1" x14ac:dyDescent="0.15">
      <c r="A19" s="168" t="s">
        <v>203</v>
      </c>
      <c r="B19" s="168" t="s">
        <v>204</v>
      </c>
      <c r="D19" s="192"/>
      <c r="E19" s="186"/>
      <c r="F19" s="186"/>
      <c r="G19" s="186"/>
      <c r="H19" s="186" t="s">
        <v>205</v>
      </c>
      <c r="I19" s="186"/>
      <c r="J19" s="186"/>
      <c r="K19" s="185"/>
      <c r="L19" s="185"/>
      <c r="M19" s="185"/>
      <c r="N19" s="188"/>
      <c r="O19" s="188"/>
      <c r="P19" s="193" t="s">
        <v>190</v>
      </c>
      <c r="Q19" s="194"/>
      <c r="R19" s="186"/>
      <c r="S19" s="186"/>
      <c r="T19" s="186" t="s">
        <v>206</v>
      </c>
      <c r="U19" s="186"/>
      <c r="V19" s="186"/>
      <c r="W19" s="186"/>
      <c r="X19" s="186"/>
      <c r="Y19" s="185"/>
      <c r="Z19" s="193" t="s">
        <v>190</v>
      </c>
      <c r="AA19" s="195"/>
      <c r="AD19" s="169" t="s">
        <v>185</v>
      </c>
      <c r="AE19" s="169" t="s">
        <v>185</v>
      </c>
    </row>
    <row r="20" spans="1:31" ht="14.65" customHeight="1" x14ac:dyDescent="0.15">
      <c r="A20" s="168" t="s">
        <v>207</v>
      </c>
      <c r="B20" s="168" t="s">
        <v>208</v>
      </c>
      <c r="D20" s="192"/>
      <c r="E20" s="186"/>
      <c r="F20" s="186"/>
      <c r="G20" s="186"/>
      <c r="H20" s="186" t="s">
        <v>209</v>
      </c>
      <c r="I20" s="186"/>
      <c r="J20" s="186"/>
      <c r="K20" s="185"/>
      <c r="L20" s="185"/>
      <c r="M20" s="185"/>
      <c r="N20" s="188"/>
      <c r="O20" s="188"/>
      <c r="P20" s="193" t="s">
        <v>190</v>
      </c>
      <c r="Q20" s="194"/>
      <c r="R20" s="186"/>
      <c r="S20" s="186" t="s">
        <v>210</v>
      </c>
      <c r="T20" s="186"/>
      <c r="U20" s="186"/>
      <c r="V20" s="186"/>
      <c r="W20" s="186"/>
      <c r="X20" s="186"/>
      <c r="Y20" s="185"/>
      <c r="Z20" s="193">
        <v>19314453</v>
      </c>
      <c r="AA20" s="195"/>
      <c r="AD20" s="169" t="s">
        <v>185</v>
      </c>
      <c r="AE20" s="169">
        <f>IF(COUNTIF(AE21:AE28,"-")=COUNTA(AE21:AE28),"-",SUM(AE21:AE28))</f>
        <v>19314453</v>
      </c>
    </row>
    <row r="21" spans="1:31" ht="14.65" customHeight="1" x14ac:dyDescent="0.15">
      <c r="A21" s="168" t="s">
        <v>211</v>
      </c>
      <c r="B21" s="168" t="s">
        <v>212</v>
      </c>
      <c r="D21" s="192"/>
      <c r="E21" s="186"/>
      <c r="F21" s="186"/>
      <c r="G21" s="186"/>
      <c r="H21" s="186" t="s">
        <v>213</v>
      </c>
      <c r="I21" s="186"/>
      <c r="J21" s="186"/>
      <c r="K21" s="185"/>
      <c r="L21" s="185"/>
      <c r="M21" s="185"/>
      <c r="N21" s="188"/>
      <c r="O21" s="188"/>
      <c r="P21" s="193" t="s">
        <v>190</v>
      </c>
      <c r="Q21" s="194"/>
      <c r="R21" s="186"/>
      <c r="S21" s="186"/>
      <c r="T21" s="186" t="s">
        <v>214</v>
      </c>
      <c r="U21" s="186"/>
      <c r="V21" s="186"/>
      <c r="W21" s="186"/>
      <c r="X21" s="186"/>
      <c r="Y21" s="185"/>
      <c r="Z21" s="193" t="s">
        <v>190</v>
      </c>
      <c r="AA21" s="195"/>
      <c r="AD21" s="169" t="s">
        <v>185</v>
      </c>
      <c r="AE21" s="169" t="s">
        <v>185</v>
      </c>
    </row>
    <row r="22" spans="1:31" ht="14.65" customHeight="1" x14ac:dyDescent="0.15">
      <c r="A22" s="168" t="s">
        <v>215</v>
      </c>
      <c r="B22" s="168" t="s">
        <v>216</v>
      </c>
      <c r="D22" s="192"/>
      <c r="E22" s="186"/>
      <c r="F22" s="186"/>
      <c r="G22" s="186"/>
      <c r="H22" s="186" t="s">
        <v>217</v>
      </c>
      <c r="I22" s="186"/>
      <c r="J22" s="186"/>
      <c r="K22" s="185"/>
      <c r="L22" s="185"/>
      <c r="M22" s="185"/>
      <c r="N22" s="188"/>
      <c r="O22" s="188"/>
      <c r="P22" s="193" t="s">
        <v>190</v>
      </c>
      <c r="Q22" s="194"/>
      <c r="R22" s="186"/>
      <c r="S22" s="186"/>
      <c r="T22" s="186" t="s">
        <v>218</v>
      </c>
      <c r="U22" s="186"/>
      <c r="V22" s="186"/>
      <c r="W22" s="186"/>
      <c r="X22" s="186"/>
      <c r="Y22" s="185"/>
      <c r="Z22" s="193" t="s">
        <v>190</v>
      </c>
      <c r="AA22" s="195"/>
      <c r="AD22" s="169" t="s">
        <v>185</v>
      </c>
      <c r="AE22" s="169" t="s">
        <v>185</v>
      </c>
    </row>
    <row r="23" spans="1:31" ht="14.65" customHeight="1" x14ac:dyDescent="0.15">
      <c r="A23" s="168" t="s">
        <v>219</v>
      </c>
      <c r="B23" s="168" t="s">
        <v>220</v>
      </c>
      <c r="D23" s="192"/>
      <c r="E23" s="186"/>
      <c r="F23" s="186"/>
      <c r="G23" s="186"/>
      <c r="H23" s="186" t="s">
        <v>221</v>
      </c>
      <c r="I23" s="196"/>
      <c r="J23" s="196"/>
      <c r="K23" s="197"/>
      <c r="L23" s="197"/>
      <c r="M23" s="197"/>
      <c r="N23" s="198"/>
      <c r="O23" s="198"/>
      <c r="P23" s="193" t="s">
        <v>190</v>
      </c>
      <c r="Q23" s="194"/>
      <c r="R23" s="186"/>
      <c r="S23" s="186"/>
      <c r="T23" s="186" t="s">
        <v>222</v>
      </c>
      <c r="U23" s="186"/>
      <c r="V23" s="186"/>
      <c r="W23" s="186"/>
      <c r="X23" s="186"/>
      <c r="Y23" s="185"/>
      <c r="Z23" s="193" t="s">
        <v>190</v>
      </c>
      <c r="AA23" s="195"/>
      <c r="AD23" s="169" t="s">
        <v>185</v>
      </c>
      <c r="AE23" s="169" t="s">
        <v>185</v>
      </c>
    </row>
    <row r="24" spans="1:31" ht="14.65" customHeight="1" x14ac:dyDescent="0.15">
      <c r="A24" s="168" t="s">
        <v>223</v>
      </c>
      <c r="B24" s="168" t="s">
        <v>224</v>
      </c>
      <c r="D24" s="192"/>
      <c r="E24" s="186"/>
      <c r="F24" s="186"/>
      <c r="G24" s="186"/>
      <c r="H24" s="186" t="s">
        <v>225</v>
      </c>
      <c r="I24" s="196"/>
      <c r="J24" s="196"/>
      <c r="K24" s="197"/>
      <c r="L24" s="197"/>
      <c r="M24" s="197"/>
      <c r="N24" s="198"/>
      <c r="O24" s="198"/>
      <c r="P24" s="193" t="s">
        <v>190</v>
      </c>
      <c r="Q24" s="194"/>
      <c r="R24" s="185"/>
      <c r="S24" s="186"/>
      <c r="T24" s="186" t="s">
        <v>226</v>
      </c>
      <c r="U24" s="186"/>
      <c r="V24" s="186"/>
      <c r="W24" s="186"/>
      <c r="X24" s="186"/>
      <c r="Y24" s="185"/>
      <c r="Z24" s="193" t="s">
        <v>190</v>
      </c>
      <c r="AA24" s="195"/>
      <c r="AD24" s="169" t="s">
        <v>185</v>
      </c>
      <c r="AE24" s="169" t="s">
        <v>185</v>
      </c>
    </row>
    <row r="25" spans="1:31" ht="14.65" customHeight="1" x14ac:dyDescent="0.15">
      <c r="A25" s="168" t="s">
        <v>227</v>
      </c>
      <c r="B25" s="168" t="s">
        <v>228</v>
      </c>
      <c r="D25" s="192"/>
      <c r="E25" s="186"/>
      <c r="F25" s="186"/>
      <c r="G25" s="186"/>
      <c r="H25" s="186" t="s">
        <v>229</v>
      </c>
      <c r="I25" s="196"/>
      <c r="J25" s="196"/>
      <c r="K25" s="197"/>
      <c r="L25" s="197"/>
      <c r="M25" s="197"/>
      <c r="N25" s="198"/>
      <c r="O25" s="198"/>
      <c r="P25" s="193" t="s">
        <v>190</v>
      </c>
      <c r="Q25" s="194"/>
      <c r="R25" s="185"/>
      <c r="S25" s="186"/>
      <c r="T25" s="186" t="s">
        <v>230</v>
      </c>
      <c r="U25" s="186"/>
      <c r="V25" s="186"/>
      <c r="W25" s="186"/>
      <c r="X25" s="186"/>
      <c r="Y25" s="185"/>
      <c r="Z25" s="193" t="s">
        <v>190</v>
      </c>
      <c r="AA25" s="195"/>
      <c r="AD25" s="169" t="s">
        <v>185</v>
      </c>
      <c r="AE25" s="169" t="s">
        <v>185</v>
      </c>
    </row>
    <row r="26" spans="1:31" ht="14.65" customHeight="1" x14ac:dyDescent="0.15">
      <c r="A26" s="168" t="s">
        <v>231</v>
      </c>
      <c r="B26" s="168" t="s">
        <v>232</v>
      </c>
      <c r="D26" s="192"/>
      <c r="E26" s="186"/>
      <c r="F26" s="186"/>
      <c r="G26" s="186"/>
      <c r="H26" s="186" t="s">
        <v>233</v>
      </c>
      <c r="I26" s="196"/>
      <c r="J26" s="196"/>
      <c r="K26" s="197"/>
      <c r="L26" s="197"/>
      <c r="M26" s="197"/>
      <c r="N26" s="198"/>
      <c r="O26" s="198"/>
      <c r="P26" s="193" t="s">
        <v>190</v>
      </c>
      <c r="Q26" s="194"/>
      <c r="R26" s="186"/>
      <c r="S26" s="186"/>
      <c r="T26" s="186" t="s">
        <v>234</v>
      </c>
      <c r="U26" s="186"/>
      <c r="V26" s="186"/>
      <c r="W26" s="186"/>
      <c r="X26" s="186"/>
      <c r="Y26" s="185"/>
      <c r="Z26" s="193">
        <v>19314453</v>
      </c>
      <c r="AA26" s="195"/>
      <c r="AD26" s="169" t="s">
        <v>185</v>
      </c>
      <c r="AE26" s="169">
        <v>19314453</v>
      </c>
    </row>
    <row r="27" spans="1:31" ht="14.65" customHeight="1" x14ac:dyDescent="0.15">
      <c r="A27" s="168" t="s">
        <v>235</v>
      </c>
      <c r="B27" s="168" t="s">
        <v>236</v>
      </c>
      <c r="D27" s="192"/>
      <c r="E27" s="186"/>
      <c r="F27" s="186"/>
      <c r="G27" s="186"/>
      <c r="H27" s="186" t="s">
        <v>237</v>
      </c>
      <c r="I27" s="196"/>
      <c r="J27" s="196"/>
      <c r="K27" s="197"/>
      <c r="L27" s="197"/>
      <c r="M27" s="197"/>
      <c r="N27" s="198"/>
      <c r="O27" s="198"/>
      <c r="P27" s="193" t="s">
        <v>190</v>
      </c>
      <c r="Q27" s="194"/>
      <c r="R27" s="186"/>
      <c r="S27" s="186"/>
      <c r="T27" s="186" t="s">
        <v>238</v>
      </c>
      <c r="U27" s="186"/>
      <c r="V27" s="186"/>
      <c r="W27" s="186"/>
      <c r="X27" s="186"/>
      <c r="Y27" s="185"/>
      <c r="Z27" s="193" t="s">
        <v>190</v>
      </c>
      <c r="AA27" s="195"/>
      <c r="AD27" s="169" t="s">
        <v>185</v>
      </c>
      <c r="AE27" s="169" t="s">
        <v>185</v>
      </c>
    </row>
    <row r="28" spans="1:31" ht="14.65" customHeight="1" x14ac:dyDescent="0.15">
      <c r="A28" s="168" t="s">
        <v>239</v>
      </c>
      <c r="B28" s="168" t="s">
        <v>240</v>
      </c>
      <c r="D28" s="192"/>
      <c r="E28" s="186"/>
      <c r="F28" s="186"/>
      <c r="G28" s="186"/>
      <c r="H28" s="186" t="s">
        <v>241</v>
      </c>
      <c r="I28" s="196"/>
      <c r="J28" s="196"/>
      <c r="K28" s="197"/>
      <c r="L28" s="197"/>
      <c r="M28" s="197"/>
      <c r="N28" s="198"/>
      <c r="O28" s="198"/>
      <c r="P28" s="193" t="s">
        <v>190</v>
      </c>
      <c r="Q28" s="194"/>
      <c r="R28" s="186"/>
      <c r="S28" s="186"/>
      <c r="T28" s="186" t="s">
        <v>206</v>
      </c>
      <c r="U28" s="186"/>
      <c r="V28" s="186"/>
      <c r="W28" s="186"/>
      <c r="X28" s="186"/>
      <c r="Y28" s="185"/>
      <c r="Z28" s="193" t="s">
        <v>190</v>
      </c>
      <c r="AA28" s="195"/>
      <c r="AD28" s="169" t="s">
        <v>185</v>
      </c>
      <c r="AE28" s="169" t="s">
        <v>185</v>
      </c>
    </row>
    <row r="29" spans="1:31" ht="14.65" customHeight="1" x14ac:dyDescent="0.15">
      <c r="A29" s="168" t="s">
        <v>242</v>
      </c>
      <c r="B29" s="168" t="s">
        <v>243</v>
      </c>
      <c r="D29" s="192"/>
      <c r="E29" s="186"/>
      <c r="F29" s="186"/>
      <c r="G29" s="186"/>
      <c r="H29" s="186" t="s">
        <v>206</v>
      </c>
      <c r="I29" s="186"/>
      <c r="J29" s="186"/>
      <c r="K29" s="185"/>
      <c r="L29" s="185"/>
      <c r="M29" s="185"/>
      <c r="N29" s="188"/>
      <c r="O29" s="188"/>
      <c r="P29" s="193" t="s">
        <v>190</v>
      </c>
      <c r="Q29" s="194"/>
      <c r="R29" s="397" t="s">
        <v>244</v>
      </c>
      <c r="S29" s="398"/>
      <c r="T29" s="398"/>
      <c r="U29" s="398"/>
      <c r="V29" s="398"/>
      <c r="W29" s="398"/>
      <c r="X29" s="398"/>
      <c r="Y29" s="398"/>
      <c r="Z29" s="199">
        <v>19314453</v>
      </c>
      <c r="AA29" s="200"/>
      <c r="AD29" s="169" t="s">
        <v>185</v>
      </c>
      <c r="AE29" s="169">
        <f>IF(AND(AE14="-",AE20="-"),"-",SUM(AE14,AE20))</f>
        <v>19314453</v>
      </c>
    </row>
    <row r="30" spans="1:31" ht="14.65" customHeight="1" x14ac:dyDescent="0.15">
      <c r="A30" s="168" t="s">
        <v>245</v>
      </c>
      <c r="D30" s="192"/>
      <c r="E30" s="186"/>
      <c r="F30" s="186"/>
      <c r="G30" s="186"/>
      <c r="H30" s="186" t="s">
        <v>246</v>
      </c>
      <c r="I30" s="186"/>
      <c r="J30" s="186"/>
      <c r="K30" s="185"/>
      <c r="L30" s="185"/>
      <c r="M30" s="185"/>
      <c r="N30" s="188"/>
      <c r="O30" s="188"/>
      <c r="P30" s="193" t="s">
        <v>190</v>
      </c>
      <c r="Q30" s="194"/>
      <c r="R30" s="186" t="s">
        <v>247</v>
      </c>
      <c r="S30" s="201"/>
      <c r="T30" s="201"/>
      <c r="U30" s="201"/>
      <c r="V30" s="201"/>
      <c r="W30" s="201"/>
      <c r="X30" s="201"/>
      <c r="Y30" s="201"/>
      <c r="Z30" s="202"/>
      <c r="AA30" s="203"/>
      <c r="AD30" s="169" t="s">
        <v>185</v>
      </c>
    </row>
    <row r="31" spans="1:31" ht="14.65" customHeight="1" x14ac:dyDescent="0.15">
      <c r="A31" s="168" t="s">
        <v>248</v>
      </c>
      <c r="B31" s="168" t="s">
        <v>249</v>
      </c>
      <c r="D31" s="192"/>
      <c r="E31" s="186"/>
      <c r="F31" s="186"/>
      <c r="G31" s="186"/>
      <c r="H31" s="186" t="s">
        <v>250</v>
      </c>
      <c r="I31" s="186"/>
      <c r="J31" s="186"/>
      <c r="K31" s="185"/>
      <c r="L31" s="185"/>
      <c r="M31" s="185"/>
      <c r="N31" s="188"/>
      <c r="O31" s="188"/>
      <c r="P31" s="193" t="s">
        <v>190</v>
      </c>
      <c r="Q31" s="194"/>
      <c r="R31" s="186"/>
      <c r="S31" s="186" t="s">
        <v>251</v>
      </c>
      <c r="T31" s="186"/>
      <c r="U31" s="186"/>
      <c r="V31" s="186"/>
      <c r="W31" s="186"/>
      <c r="X31" s="186"/>
      <c r="Y31" s="185"/>
      <c r="Z31" s="193">
        <v>17537263943</v>
      </c>
      <c r="AA31" s="195"/>
      <c r="AD31" s="169" t="s">
        <v>185</v>
      </c>
      <c r="AE31" s="169">
        <v>17537263943</v>
      </c>
    </row>
    <row r="32" spans="1:31" ht="14.65" customHeight="1" x14ac:dyDescent="0.15">
      <c r="A32" s="168" t="s">
        <v>252</v>
      </c>
      <c r="B32" s="168" t="s">
        <v>253</v>
      </c>
      <c r="D32" s="192"/>
      <c r="E32" s="186"/>
      <c r="F32" s="186"/>
      <c r="G32" s="186" t="s">
        <v>254</v>
      </c>
      <c r="H32" s="186"/>
      <c r="I32" s="186"/>
      <c r="J32" s="186"/>
      <c r="K32" s="185"/>
      <c r="L32" s="185"/>
      <c r="M32" s="185"/>
      <c r="N32" s="188"/>
      <c r="O32" s="188"/>
      <c r="P32" s="193" t="s">
        <v>185</v>
      </c>
      <c r="Q32" s="194"/>
      <c r="R32" s="186"/>
      <c r="S32" s="185" t="s">
        <v>255</v>
      </c>
      <c r="T32" s="186"/>
      <c r="U32" s="186"/>
      <c r="V32" s="186"/>
      <c r="W32" s="186"/>
      <c r="X32" s="186"/>
      <c r="Y32" s="185"/>
      <c r="Z32" s="193">
        <v>1984630851</v>
      </c>
      <c r="AA32" s="195"/>
      <c r="AD32" s="169" t="str">
        <f>IF(COUNTIF(AD33:AD40,"-")=COUNTA(AD33:AD40),"-",SUM(AD33:AD40))</f>
        <v>-</v>
      </c>
      <c r="AE32" s="169">
        <v>1984630851</v>
      </c>
    </row>
    <row r="33" spans="1:30" ht="14.65" customHeight="1" x14ac:dyDescent="0.15">
      <c r="A33" s="168" t="s">
        <v>256</v>
      </c>
      <c r="D33" s="192"/>
      <c r="E33" s="186"/>
      <c r="F33" s="186"/>
      <c r="G33" s="186"/>
      <c r="H33" s="186" t="s">
        <v>197</v>
      </c>
      <c r="I33" s="186"/>
      <c r="J33" s="186"/>
      <c r="K33" s="185"/>
      <c r="L33" s="185"/>
      <c r="M33" s="185"/>
      <c r="N33" s="188"/>
      <c r="O33" s="188"/>
      <c r="P33" s="193" t="s">
        <v>190</v>
      </c>
      <c r="Q33" s="194"/>
      <c r="R33" s="192"/>
      <c r="S33" s="186"/>
      <c r="T33" s="186"/>
      <c r="U33" s="186"/>
      <c r="V33" s="186"/>
      <c r="W33" s="186"/>
      <c r="X33" s="186"/>
      <c r="Y33" s="185"/>
      <c r="Z33" s="193"/>
      <c r="AA33" s="204"/>
      <c r="AD33" s="169" t="s">
        <v>185</v>
      </c>
    </row>
    <row r="34" spans="1:30" ht="14.65" customHeight="1" x14ac:dyDescent="0.15">
      <c r="A34" s="168" t="s">
        <v>257</v>
      </c>
      <c r="D34" s="192"/>
      <c r="E34" s="186"/>
      <c r="F34" s="186"/>
      <c r="G34" s="186"/>
      <c r="H34" s="186" t="s">
        <v>205</v>
      </c>
      <c r="I34" s="186"/>
      <c r="J34" s="186"/>
      <c r="K34" s="185"/>
      <c r="L34" s="185"/>
      <c r="M34" s="185"/>
      <c r="N34" s="188"/>
      <c r="O34" s="188"/>
      <c r="P34" s="193" t="s">
        <v>190</v>
      </c>
      <c r="Q34" s="194"/>
      <c r="R34" s="399"/>
      <c r="S34" s="400"/>
      <c r="T34" s="400"/>
      <c r="U34" s="400"/>
      <c r="V34" s="400"/>
      <c r="W34" s="400"/>
      <c r="X34" s="400"/>
      <c r="Y34" s="400"/>
      <c r="Z34" s="193"/>
      <c r="AA34" s="195"/>
      <c r="AD34" s="169" t="s">
        <v>185</v>
      </c>
    </row>
    <row r="35" spans="1:30" ht="14.65" customHeight="1" x14ac:dyDescent="0.15">
      <c r="A35" s="168" t="s">
        <v>258</v>
      </c>
      <c r="D35" s="192"/>
      <c r="E35" s="186"/>
      <c r="F35" s="186"/>
      <c r="G35" s="186"/>
      <c r="H35" s="186" t="s">
        <v>209</v>
      </c>
      <c r="I35" s="186"/>
      <c r="J35" s="186"/>
      <c r="K35" s="185"/>
      <c r="L35" s="185"/>
      <c r="M35" s="185"/>
      <c r="N35" s="188"/>
      <c r="O35" s="188"/>
      <c r="P35" s="193" t="s">
        <v>190</v>
      </c>
      <c r="Q35" s="194"/>
      <c r="R35" s="186"/>
      <c r="S35" s="201"/>
      <c r="T35" s="201"/>
      <c r="U35" s="201"/>
      <c r="V35" s="201"/>
      <c r="W35" s="201"/>
      <c r="X35" s="201"/>
      <c r="Y35" s="201"/>
      <c r="Z35" s="202"/>
      <c r="AA35" s="205"/>
      <c r="AD35" s="169" t="s">
        <v>185</v>
      </c>
    </row>
    <row r="36" spans="1:30" ht="14.65" customHeight="1" x14ac:dyDescent="0.15">
      <c r="A36" s="168" t="s">
        <v>259</v>
      </c>
      <c r="D36" s="192"/>
      <c r="E36" s="186"/>
      <c r="F36" s="186"/>
      <c r="G36" s="186"/>
      <c r="H36" s="186" t="s">
        <v>213</v>
      </c>
      <c r="I36" s="186"/>
      <c r="J36" s="186"/>
      <c r="K36" s="185"/>
      <c r="L36" s="185"/>
      <c r="M36" s="185"/>
      <c r="N36" s="188"/>
      <c r="O36" s="188"/>
      <c r="P36" s="193" t="s">
        <v>190</v>
      </c>
      <c r="Q36" s="194"/>
      <c r="R36" s="186"/>
      <c r="S36" s="186"/>
      <c r="T36" s="186"/>
      <c r="U36" s="186"/>
      <c r="V36" s="186"/>
      <c r="W36" s="186"/>
      <c r="X36" s="186"/>
      <c r="Y36" s="185"/>
      <c r="Z36" s="193"/>
      <c r="AA36" s="204"/>
      <c r="AD36" s="169" t="s">
        <v>185</v>
      </c>
    </row>
    <row r="37" spans="1:30" ht="14.65" customHeight="1" x14ac:dyDescent="0.15">
      <c r="A37" s="168" t="s">
        <v>260</v>
      </c>
      <c r="D37" s="192"/>
      <c r="E37" s="186"/>
      <c r="F37" s="186"/>
      <c r="G37" s="186"/>
      <c r="H37" s="186" t="s">
        <v>217</v>
      </c>
      <c r="I37" s="186"/>
      <c r="J37" s="186"/>
      <c r="K37" s="185"/>
      <c r="L37" s="185"/>
      <c r="M37" s="185"/>
      <c r="N37" s="188"/>
      <c r="O37" s="188"/>
      <c r="P37" s="193" t="s">
        <v>190</v>
      </c>
      <c r="Q37" s="194"/>
      <c r="R37" s="184"/>
      <c r="S37" s="185"/>
      <c r="T37" s="185"/>
      <c r="U37" s="185"/>
      <c r="V37" s="185"/>
      <c r="W37" s="185"/>
      <c r="X37" s="185"/>
      <c r="Y37" s="206"/>
      <c r="Z37" s="193"/>
      <c r="AA37" s="204"/>
      <c r="AD37" s="169" t="s">
        <v>185</v>
      </c>
    </row>
    <row r="38" spans="1:30" ht="14.65" customHeight="1" x14ac:dyDescent="0.15">
      <c r="A38" s="168" t="s">
        <v>261</v>
      </c>
      <c r="D38" s="192"/>
      <c r="E38" s="186"/>
      <c r="F38" s="186"/>
      <c r="G38" s="186"/>
      <c r="H38" s="186" t="s">
        <v>206</v>
      </c>
      <c r="I38" s="186"/>
      <c r="J38" s="186"/>
      <c r="K38" s="185"/>
      <c r="L38" s="185"/>
      <c r="M38" s="185"/>
      <c r="N38" s="188"/>
      <c r="O38" s="188"/>
      <c r="P38" s="193" t="s">
        <v>190</v>
      </c>
      <c r="Q38" s="194"/>
      <c r="R38" s="185"/>
      <c r="S38" s="185"/>
      <c r="T38" s="185"/>
      <c r="U38" s="185"/>
      <c r="V38" s="185"/>
      <c r="W38" s="185"/>
      <c r="X38" s="185"/>
      <c r="Y38" s="185"/>
      <c r="Z38" s="193"/>
      <c r="AA38" s="204"/>
      <c r="AD38" s="169" t="s">
        <v>185</v>
      </c>
    </row>
    <row r="39" spans="1:30" ht="14.65" customHeight="1" x14ac:dyDescent="0.15">
      <c r="A39" s="168" t="s">
        <v>262</v>
      </c>
      <c r="D39" s="192"/>
      <c r="E39" s="186"/>
      <c r="F39" s="186"/>
      <c r="G39" s="186"/>
      <c r="H39" s="186" t="s">
        <v>246</v>
      </c>
      <c r="I39" s="186"/>
      <c r="J39" s="186"/>
      <c r="K39" s="185"/>
      <c r="L39" s="185"/>
      <c r="M39" s="185"/>
      <c r="N39" s="188"/>
      <c r="O39" s="188"/>
      <c r="P39" s="193" t="s">
        <v>190</v>
      </c>
      <c r="Q39" s="194"/>
      <c r="R39" s="207"/>
      <c r="S39" s="207"/>
      <c r="T39" s="207"/>
      <c r="U39" s="207"/>
      <c r="V39" s="207"/>
      <c r="W39" s="207"/>
      <c r="X39" s="207"/>
      <c r="Y39" s="207"/>
      <c r="Z39" s="189"/>
      <c r="AA39" s="208"/>
      <c r="AD39" s="169" t="s">
        <v>185</v>
      </c>
    </row>
    <row r="40" spans="1:30" ht="14.65" customHeight="1" x14ac:dyDescent="0.15">
      <c r="A40" s="168" t="s">
        <v>263</v>
      </c>
      <c r="D40" s="192"/>
      <c r="E40" s="186"/>
      <c r="F40" s="186"/>
      <c r="G40" s="186"/>
      <c r="H40" s="186" t="s">
        <v>250</v>
      </c>
      <c r="I40" s="186"/>
      <c r="J40" s="186"/>
      <c r="K40" s="185"/>
      <c r="L40" s="185"/>
      <c r="M40" s="185"/>
      <c r="N40" s="188"/>
      <c r="O40" s="188"/>
      <c r="P40" s="193" t="s">
        <v>190</v>
      </c>
      <c r="Q40" s="194"/>
      <c r="R40" s="207"/>
      <c r="S40" s="207"/>
      <c r="T40" s="207"/>
      <c r="U40" s="207"/>
      <c r="V40" s="207"/>
      <c r="W40" s="207"/>
      <c r="X40" s="207"/>
      <c r="Y40" s="207"/>
      <c r="Z40" s="189"/>
      <c r="AA40" s="208"/>
      <c r="AD40" s="169" t="s">
        <v>185</v>
      </c>
    </row>
    <row r="41" spans="1:30" ht="14.65" customHeight="1" x14ac:dyDescent="0.15">
      <c r="A41" s="168" t="s">
        <v>264</v>
      </c>
      <c r="D41" s="192"/>
      <c r="E41" s="186"/>
      <c r="F41" s="186"/>
      <c r="G41" s="186" t="s">
        <v>265</v>
      </c>
      <c r="H41" s="196"/>
      <c r="I41" s="196"/>
      <c r="J41" s="196"/>
      <c r="K41" s="197"/>
      <c r="L41" s="197"/>
      <c r="M41" s="197"/>
      <c r="N41" s="198"/>
      <c r="O41" s="198"/>
      <c r="P41" s="193">
        <v>3450359719</v>
      </c>
      <c r="Q41" s="194"/>
      <c r="R41" s="207"/>
      <c r="S41" s="207"/>
      <c r="T41" s="207"/>
      <c r="U41" s="207"/>
      <c r="V41" s="207"/>
      <c r="W41" s="207"/>
      <c r="X41" s="207"/>
      <c r="Y41" s="207"/>
      <c r="Z41" s="189"/>
      <c r="AA41" s="208"/>
      <c r="AD41" s="169">
        <v>3450359719</v>
      </c>
    </row>
    <row r="42" spans="1:30" ht="14.65" customHeight="1" x14ac:dyDescent="0.15">
      <c r="A42" s="168" t="s">
        <v>266</v>
      </c>
      <c r="D42" s="192"/>
      <c r="E42" s="186"/>
      <c r="F42" s="186"/>
      <c r="G42" s="186" t="s">
        <v>267</v>
      </c>
      <c r="H42" s="196"/>
      <c r="I42" s="196"/>
      <c r="J42" s="196"/>
      <c r="K42" s="197"/>
      <c r="L42" s="197"/>
      <c r="M42" s="197"/>
      <c r="N42" s="198"/>
      <c r="O42" s="198"/>
      <c r="P42" s="193">
        <v>-2363381667</v>
      </c>
      <c r="Q42" s="194"/>
      <c r="R42" s="207"/>
      <c r="S42" s="207"/>
      <c r="T42" s="207"/>
      <c r="U42" s="207"/>
      <c r="V42" s="207"/>
      <c r="W42" s="207"/>
      <c r="X42" s="207"/>
      <c r="Y42" s="207"/>
      <c r="Z42" s="189"/>
      <c r="AA42" s="208"/>
      <c r="AD42" s="169">
        <v>-2363381667</v>
      </c>
    </row>
    <row r="43" spans="1:30" ht="14.65" customHeight="1" x14ac:dyDescent="0.15">
      <c r="A43" s="168" t="s">
        <v>268</v>
      </c>
      <c r="D43" s="192"/>
      <c r="E43" s="186"/>
      <c r="F43" s="186" t="s">
        <v>269</v>
      </c>
      <c r="G43" s="186"/>
      <c r="H43" s="196"/>
      <c r="I43" s="196"/>
      <c r="J43" s="196"/>
      <c r="K43" s="197"/>
      <c r="L43" s="197"/>
      <c r="M43" s="197"/>
      <c r="N43" s="198"/>
      <c r="O43" s="198"/>
      <c r="P43" s="193" t="s">
        <v>185</v>
      </c>
      <c r="Q43" s="194"/>
      <c r="R43" s="207"/>
      <c r="S43" s="207"/>
      <c r="T43" s="207"/>
      <c r="U43" s="207"/>
      <c r="V43" s="207"/>
      <c r="W43" s="207"/>
      <c r="X43" s="207"/>
      <c r="Y43" s="207"/>
      <c r="Z43" s="189"/>
      <c r="AA43" s="208"/>
      <c r="AD43" s="169" t="str">
        <f>IF(COUNTIF(AD44:AD45,"-")=COUNTA(AD44:AD45),"-",SUM(AD44:AD45))</f>
        <v>-</v>
      </c>
    </row>
    <row r="44" spans="1:30" ht="14.65" customHeight="1" x14ac:dyDescent="0.15">
      <c r="A44" s="168" t="s">
        <v>270</v>
      </c>
      <c r="D44" s="192"/>
      <c r="E44" s="186"/>
      <c r="F44" s="186"/>
      <c r="G44" s="186" t="s">
        <v>271</v>
      </c>
      <c r="H44" s="186"/>
      <c r="I44" s="186"/>
      <c r="J44" s="186"/>
      <c r="K44" s="185"/>
      <c r="L44" s="185"/>
      <c r="M44" s="185"/>
      <c r="N44" s="188"/>
      <c r="O44" s="188"/>
      <c r="P44" s="193" t="s">
        <v>190</v>
      </c>
      <c r="Q44" s="194"/>
      <c r="R44" s="207"/>
      <c r="S44" s="207"/>
      <c r="T44" s="207"/>
      <c r="U44" s="207"/>
      <c r="V44" s="207"/>
      <c r="W44" s="207"/>
      <c r="X44" s="207"/>
      <c r="Y44" s="207"/>
      <c r="Z44" s="189"/>
      <c r="AA44" s="208"/>
      <c r="AD44" s="169" t="s">
        <v>185</v>
      </c>
    </row>
    <row r="45" spans="1:30" ht="14.65" customHeight="1" x14ac:dyDescent="0.15">
      <c r="A45" s="168" t="s">
        <v>272</v>
      </c>
      <c r="D45" s="192"/>
      <c r="E45" s="186"/>
      <c r="F45" s="186"/>
      <c r="G45" s="186" t="s">
        <v>206</v>
      </c>
      <c r="H45" s="186"/>
      <c r="I45" s="186"/>
      <c r="J45" s="186"/>
      <c r="K45" s="185"/>
      <c r="L45" s="185"/>
      <c r="M45" s="185"/>
      <c r="N45" s="188"/>
      <c r="O45" s="188"/>
      <c r="P45" s="193" t="s">
        <v>190</v>
      </c>
      <c r="Q45" s="194"/>
      <c r="R45" s="207"/>
      <c r="S45" s="207"/>
      <c r="T45" s="207"/>
      <c r="U45" s="207"/>
      <c r="V45" s="207"/>
      <c r="W45" s="207"/>
      <c r="X45" s="207"/>
      <c r="Y45" s="207"/>
      <c r="Z45" s="189"/>
      <c r="AA45" s="208"/>
      <c r="AD45" s="169" t="s">
        <v>185</v>
      </c>
    </row>
    <row r="46" spans="1:30" ht="14.65" customHeight="1" x14ac:dyDescent="0.15">
      <c r="A46" s="168" t="s">
        <v>273</v>
      </c>
      <c r="D46" s="192"/>
      <c r="E46" s="186"/>
      <c r="F46" s="186" t="s">
        <v>274</v>
      </c>
      <c r="G46" s="186"/>
      <c r="H46" s="186"/>
      <c r="I46" s="186"/>
      <c r="J46" s="186"/>
      <c r="K46" s="186"/>
      <c r="L46" s="185"/>
      <c r="M46" s="185"/>
      <c r="N46" s="188"/>
      <c r="O46" s="188"/>
      <c r="P46" s="193">
        <v>12949873956</v>
      </c>
      <c r="Q46" s="194"/>
      <c r="R46" s="207"/>
      <c r="S46" s="207"/>
      <c r="T46" s="207"/>
      <c r="U46" s="207"/>
      <c r="V46" s="207"/>
      <c r="W46" s="207"/>
      <c r="X46" s="207"/>
      <c r="Y46" s="207"/>
      <c r="Z46" s="189"/>
      <c r="AA46" s="208"/>
      <c r="AD46" s="169">
        <f>IF(COUNTIF(AD47:AD58,"-")=COUNTA(AD47:AD58),"-",SUM(AD47,AD51:AD54,AD57:AD58))</f>
        <v>12949873956</v>
      </c>
    </row>
    <row r="47" spans="1:30" ht="14.65" customHeight="1" x14ac:dyDescent="0.15">
      <c r="A47" s="168" t="s">
        <v>275</v>
      </c>
      <c r="D47" s="192"/>
      <c r="E47" s="186"/>
      <c r="F47" s="186"/>
      <c r="G47" s="186" t="s">
        <v>276</v>
      </c>
      <c r="H47" s="186"/>
      <c r="I47" s="186"/>
      <c r="J47" s="186"/>
      <c r="K47" s="186"/>
      <c r="L47" s="185"/>
      <c r="M47" s="185"/>
      <c r="N47" s="188"/>
      <c r="O47" s="188"/>
      <c r="P47" s="193" t="s">
        <v>185</v>
      </c>
      <c r="Q47" s="194"/>
      <c r="R47" s="207"/>
      <c r="S47" s="207"/>
      <c r="T47" s="207"/>
      <c r="U47" s="207"/>
      <c r="V47" s="207"/>
      <c r="W47" s="207"/>
      <c r="X47" s="207"/>
      <c r="Y47" s="207"/>
      <c r="Z47" s="189"/>
      <c r="AA47" s="208"/>
      <c r="AD47" s="169" t="str">
        <f>IF(COUNTIF(AD48:AD50,"-")=COUNTA(AD48:AD50),"-",SUM(AD48:AD50))</f>
        <v>-</v>
      </c>
    </row>
    <row r="48" spans="1:30" ht="14.65" customHeight="1" x14ac:dyDescent="0.15">
      <c r="A48" s="168" t="s">
        <v>277</v>
      </c>
      <c r="D48" s="192"/>
      <c r="E48" s="186"/>
      <c r="F48" s="186"/>
      <c r="G48" s="186"/>
      <c r="H48" s="186" t="s">
        <v>278</v>
      </c>
      <c r="I48" s="186"/>
      <c r="J48" s="186"/>
      <c r="K48" s="186"/>
      <c r="L48" s="185"/>
      <c r="M48" s="185"/>
      <c r="N48" s="188"/>
      <c r="O48" s="188"/>
      <c r="P48" s="193" t="s">
        <v>190</v>
      </c>
      <c r="Q48" s="194"/>
      <c r="R48" s="207"/>
      <c r="S48" s="207"/>
      <c r="T48" s="207"/>
      <c r="U48" s="207"/>
      <c r="V48" s="207"/>
      <c r="W48" s="207"/>
      <c r="X48" s="207"/>
      <c r="Y48" s="207"/>
      <c r="Z48" s="189"/>
      <c r="AA48" s="208"/>
      <c r="AD48" s="169" t="s">
        <v>185</v>
      </c>
    </row>
    <row r="49" spans="1:30" ht="14.65" customHeight="1" x14ac:dyDescent="0.15">
      <c r="A49" s="168" t="s">
        <v>279</v>
      </c>
      <c r="D49" s="192"/>
      <c r="E49" s="186"/>
      <c r="F49" s="186"/>
      <c r="G49" s="186"/>
      <c r="H49" s="186" t="s">
        <v>280</v>
      </c>
      <c r="I49" s="186"/>
      <c r="J49" s="186"/>
      <c r="K49" s="186"/>
      <c r="L49" s="185"/>
      <c r="M49" s="185"/>
      <c r="N49" s="188"/>
      <c r="O49" s="188"/>
      <c r="P49" s="193" t="s">
        <v>190</v>
      </c>
      <c r="Q49" s="194"/>
      <c r="R49" s="207"/>
      <c r="S49" s="207"/>
      <c r="T49" s="207"/>
      <c r="U49" s="207"/>
      <c r="V49" s="207"/>
      <c r="W49" s="207"/>
      <c r="X49" s="207"/>
      <c r="Y49" s="207"/>
      <c r="Z49" s="189"/>
      <c r="AA49" s="208"/>
      <c r="AD49" s="169" t="s">
        <v>185</v>
      </c>
    </row>
    <row r="50" spans="1:30" ht="14.65" customHeight="1" x14ac:dyDescent="0.15">
      <c r="A50" s="168" t="s">
        <v>281</v>
      </c>
      <c r="D50" s="192"/>
      <c r="E50" s="186"/>
      <c r="F50" s="186"/>
      <c r="G50" s="186"/>
      <c r="H50" s="186" t="s">
        <v>206</v>
      </c>
      <c r="I50" s="186"/>
      <c r="J50" s="186"/>
      <c r="K50" s="186"/>
      <c r="L50" s="185"/>
      <c r="M50" s="185"/>
      <c r="N50" s="188"/>
      <c r="O50" s="188"/>
      <c r="P50" s="193" t="s">
        <v>190</v>
      </c>
      <c r="Q50" s="194"/>
      <c r="R50" s="207"/>
      <c r="S50" s="207"/>
      <c r="T50" s="207"/>
      <c r="U50" s="207"/>
      <c r="V50" s="207"/>
      <c r="W50" s="207"/>
      <c r="X50" s="207"/>
      <c r="Y50" s="207"/>
      <c r="Z50" s="189"/>
      <c r="AA50" s="208"/>
      <c r="AD50" s="169" t="s">
        <v>185</v>
      </c>
    </row>
    <row r="51" spans="1:30" ht="14.65" customHeight="1" x14ac:dyDescent="0.15">
      <c r="A51" s="168" t="s">
        <v>282</v>
      </c>
      <c r="D51" s="192"/>
      <c r="E51" s="186"/>
      <c r="F51" s="186"/>
      <c r="G51" s="186" t="s">
        <v>283</v>
      </c>
      <c r="H51" s="186"/>
      <c r="I51" s="186"/>
      <c r="J51" s="186"/>
      <c r="K51" s="186"/>
      <c r="L51" s="185"/>
      <c r="M51" s="185"/>
      <c r="N51" s="188"/>
      <c r="O51" s="188"/>
      <c r="P51" s="193" t="s">
        <v>190</v>
      </c>
      <c r="Q51" s="194"/>
      <c r="R51" s="207"/>
      <c r="S51" s="207"/>
      <c r="T51" s="207"/>
      <c r="U51" s="207"/>
      <c r="V51" s="207"/>
      <c r="W51" s="207"/>
      <c r="X51" s="207"/>
      <c r="Y51" s="207"/>
      <c r="Z51" s="189"/>
      <c r="AA51" s="208"/>
      <c r="AD51" s="169" t="s">
        <v>185</v>
      </c>
    </row>
    <row r="52" spans="1:30" ht="14.65" customHeight="1" x14ac:dyDescent="0.15">
      <c r="A52" s="168" t="s">
        <v>284</v>
      </c>
      <c r="D52" s="192"/>
      <c r="E52" s="186"/>
      <c r="F52" s="186"/>
      <c r="G52" s="186" t="s">
        <v>285</v>
      </c>
      <c r="H52" s="186"/>
      <c r="I52" s="186"/>
      <c r="J52" s="186"/>
      <c r="K52" s="185"/>
      <c r="L52" s="185"/>
      <c r="M52" s="185"/>
      <c r="N52" s="188"/>
      <c r="O52" s="188"/>
      <c r="P52" s="193" t="s">
        <v>190</v>
      </c>
      <c r="Q52" s="194"/>
      <c r="R52" s="207"/>
      <c r="S52" s="207"/>
      <c r="T52" s="207"/>
      <c r="U52" s="207"/>
      <c r="V52" s="207"/>
      <c r="W52" s="207"/>
      <c r="X52" s="207"/>
      <c r="Y52" s="207"/>
      <c r="Z52" s="189"/>
      <c r="AA52" s="208"/>
      <c r="AD52" s="169" t="s">
        <v>185</v>
      </c>
    </row>
    <row r="53" spans="1:30" ht="14.65" customHeight="1" x14ac:dyDescent="0.15">
      <c r="A53" s="168" t="s">
        <v>286</v>
      </c>
      <c r="D53" s="192"/>
      <c r="E53" s="186"/>
      <c r="F53" s="186"/>
      <c r="G53" s="186" t="s">
        <v>287</v>
      </c>
      <c r="H53" s="186"/>
      <c r="I53" s="186"/>
      <c r="J53" s="186"/>
      <c r="K53" s="185"/>
      <c r="L53" s="185"/>
      <c r="M53" s="185"/>
      <c r="N53" s="188"/>
      <c r="O53" s="188"/>
      <c r="P53" s="193" t="s">
        <v>190</v>
      </c>
      <c r="Q53" s="194"/>
      <c r="R53" s="207"/>
      <c r="S53" s="207"/>
      <c r="T53" s="207"/>
      <c r="U53" s="207"/>
      <c r="V53" s="207"/>
      <c r="W53" s="207"/>
      <c r="X53" s="207"/>
      <c r="Y53" s="207"/>
      <c r="Z53" s="189"/>
      <c r="AA53" s="208"/>
      <c r="AD53" s="169" t="s">
        <v>185</v>
      </c>
    </row>
    <row r="54" spans="1:30" ht="14.65" customHeight="1" x14ac:dyDescent="0.15">
      <c r="A54" s="168" t="s">
        <v>288</v>
      </c>
      <c r="D54" s="192"/>
      <c r="E54" s="186"/>
      <c r="F54" s="186"/>
      <c r="G54" s="186" t="s">
        <v>289</v>
      </c>
      <c r="H54" s="186"/>
      <c r="I54" s="186"/>
      <c r="J54" s="186"/>
      <c r="K54" s="185"/>
      <c r="L54" s="185"/>
      <c r="M54" s="185"/>
      <c r="N54" s="188"/>
      <c r="O54" s="188"/>
      <c r="P54" s="193">
        <v>12949873956</v>
      </c>
      <c r="Q54" s="194"/>
      <c r="R54" s="207"/>
      <c r="S54" s="207"/>
      <c r="T54" s="207"/>
      <c r="U54" s="207"/>
      <c r="V54" s="207"/>
      <c r="W54" s="207"/>
      <c r="X54" s="207"/>
      <c r="Y54" s="207"/>
      <c r="Z54" s="189"/>
      <c r="AA54" s="208"/>
      <c r="AD54" s="169">
        <f>IF(COUNTIF(AD55:AD56,"-")=COUNTA(AD55:AD56),"-",SUM(AD55:AD56))</f>
        <v>12949873956</v>
      </c>
    </row>
    <row r="55" spans="1:30" ht="14.65" customHeight="1" x14ac:dyDescent="0.15">
      <c r="A55" s="168" t="s">
        <v>290</v>
      </c>
      <c r="D55" s="192"/>
      <c r="E55" s="186"/>
      <c r="F55" s="186"/>
      <c r="G55" s="186"/>
      <c r="H55" s="186" t="s">
        <v>291</v>
      </c>
      <c r="I55" s="186"/>
      <c r="J55" s="186"/>
      <c r="K55" s="185"/>
      <c r="L55" s="185"/>
      <c r="M55" s="185"/>
      <c r="N55" s="188"/>
      <c r="O55" s="188"/>
      <c r="P55" s="193" t="s">
        <v>190</v>
      </c>
      <c r="Q55" s="194"/>
      <c r="R55" s="207"/>
      <c r="S55" s="207"/>
      <c r="T55" s="207"/>
      <c r="U55" s="207"/>
      <c r="V55" s="207"/>
      <c r="W55" s="207"/>
      <c r="X55" s="207"/>
      <c r="Y55" s="207"/>
      <c r="Z55" s="189"/>
      <c r="AA55" s="208"/>
      <c r="AD55" s="169" t="s">
        <v>185</v>
      </c>
    </row>
    <row r="56" spans="1:30" ht="14.65" customHeight="1" x14ac:dyDescent="0.15">
      <c r="A56" s="168" t="s">
        <v>292</v>
      </c>
      <c r="D56" s="192"/>
      <c r="E56" s="185"/>
      <c r="F56" s="186"/>
      <c r="G56" s="186"/>
      <c r="H56" s="186" t="s">
        <v>206</v>
      </c>
      <c r="I56" s="186"/>
      <c r="J56" s="186"/>
      <c r="K56" s="185"/>
      <c r="L56" s="185"/>
      <c r="M56" s="185"/>
      <c r="N56" s="188"/>
      <c r="O56" s="188"/>
      <c r="P56" s="193">
        <v>12949873956</v>
      </c>
      <c r="Q56" s="194"/>
      <c r="R56" s="207"/>
      <c r="S56" s="207"/>
      <c r="T56" s="207"/>
      <c r="U56" s="207"/>
      <c r="V56" s="207"/>
      <c r="W56" s="207"/>
      <c r="X56" s="207"/>
      <c r="Y56" s="207"/>
      <c r="Z56" s="189"/>
      <c r="AA56" s="208"/>
      <c r="AD56" s="169">
        <v>12949873956</v>
      </c>
    </row>
    <row r="57" spans="1:30" ht="14.65" customHeight="1" x14ac:dyDescent="0.15">
      <c r="A57" s="168" t="s">
        <v>293</v>
      </c>
      <c r="D57" s="192"/>
      <c r="E57" s="185"/>
      <c r="F57" s="186"/>
      <c r="G57" s="186" t="s">
        <v>206</v>
      </c>
      <c r="H57" s="186"/>
      <c r="I57" s="186"/>
      <c r="J57" s="186"/>
      <c r="K57" s="185"/>
      <c r="L57" s="185"/>
      <c r="M57" s="185"/>
      <c r="N57" s="188"/>
      <c r="O57" s="188"/>
      <c r="P57" s="193" t="s">
        <v>294</v>
      </c>
      <c r="Q57" s="194"/>
      <c r="R57" s="207"/>
      <c r="S57" s="207"/>
      <c r="T57" s="207"/>
      <c r="U57" s="207"/>
      <c r="V57" s="207"/>
      <c r="W57" s="207"/>
      <c r="X57" s="207"/>
      <c r="Y57" s="207"/>
      <c r="Z57" s="189"/>
      <c r="AA57" s="208"/>
      <c r="AD57" s="169" t="s">
        <v>185</v>
      </c>
    </row>
    <row r="58" spans="1:30" ht="14.65" customHeight="1" x14ac:dyDescent="0.15">
      <c r="A58" s="168" t="s">
        <v>295</v>
      </c>
      <c r="D58" s="192"/>
      <c r="E58" s="185"/>
      <c r="F58" s="186"/>
      <c r="G58" s="186" t="s">
        <v>296</v>
      </c>
      <c r="H58" s="186"/>
      <c r="I58" s="186"/>
      <c r="J58" s="186"/>
      <c r="K58" s="185"/>
      <c r="L58" s="185"/>
      <c r="M58" s="185"/>
      <c r="N58" s="188"/>
      <c r="O58" s="188"/>
      <c r="P58" s="193" t="s">
        <v>190</v>
      </c>
      <c r="Q58" s="194"/>
      <c r="R58" s="207"/>
      <c r="S58" s="207"/>
      <c r="T58" s="207"/>
      <c r="U58" s="207"/>
      <c r="V58" s="207"/>
      <c r="W58" s="207"/>
      <c r="X58" s="207"/>
      <c r="Y58" s="207"/>
      <c r="Z58" s="189"/>
      <c r="AA58" s="208"/>
      <c r="AD58" s="169" t="s">
        <v>185</v>
      </c>
    </row>
    <row r="59" spans="1:30" ht="14.65" customHeight="1" x14ac:dyDescent="0.15">
      <c r="A59" s="168" t="s">
        <v>297</v>
      </c>
      <c r="D59" s="192"/>
      <c r="E59" s="185" t="s">
        <v>298</v>
      </c>
      <c r="F59" s="186"/>
      <c r="G59" s="187"/>
      <c r="H59" s="187"/>
      <c r="I59" s="187"/>
      <c r="J59" s="185"/>
      <c r="K59" s="185"/>
      <c r="L59" s="185"/>
      <c r="M59" s="185"/>
      <c r="N59" s="188"/>
      <c r="O59" s="188"/>
      <c r="P59" s="193">
        <v>5504357239</v>
      </c>
      <c r="Q59" s="194"/>
      <c r="R59" s="207"/>
      <c r="S59" s="207"/>
      <c r="T59" s="207"/>
      <c r="U59" s="207"/>
      <c r="V59" s="207"/>
      <c r="W59" s="207"/>
      <c r="X59" s="207"/>
      <c r="Y59" s="207"/>
      <c r="Z59" s="189"/>
      <c r="AA59" s="208"/>
      <c r="AD59" s="169">
        <f>IF(COUNTIF(AD60:AD68,"-")=COUNTA(AD60:AD68),"-",SUM(AD60:AD63,AD66:AD68))</f>
        <v>5504357239</v>
      </c>
    </row>
    <row r="60" spans="1:30" ht="14.65" customHeight="1" x14ac:dyDescent="0.15">
      <c r="A60" s="168" t="s">
        <v>299</v>
      </c>
      <c r="D60" s="192"/>
      <c r="E60" s="185"/>
      <c r="F60" s="186" t="s">
        <v>300</v>
      </c>
      <c r="G60" s="187"/>
      <c r="H60" s="187"/>
      <c r="I60" s="187"/>
      <c r="J60" s="185"/>
      <c r="K60" s="185"/>
      <c r="L60" s="185"/>
      <c r="M60" s="185"/>
      <c r="N60" s="188"/>
      <c r="O60" s="188"/>
      <c r="P60" s="193">
        <v>2003945304</v>
      </c>
      <c r="Q60" s="194"/>
      <c r="R60" s="207"/>
      <c r="S60" s="207"/>
      <c r="T60" s="207"/>
      <c r="U60" s="207"/>
      <c r="V60" s="207"/>
      <c r="W60" s="207"/>
      <c r="X60" s="207"/>
      <c r="Y60" s="207"/>
      <c r="Z60" s="189"/>
      <c r="AA60" s="208"/>
      <c r="AD60" s="169">
        <v>2003945304</v>
      </c>
    </row>
    <row r="61" spans="1:30" ht="14.65" customHeight="1" x14ac:dyDescent="0.15">
      <c r="A61" s="168" t="s">
        <v>301</v>
      </c>
      <c r="D61" s="192"/>
      <c r="E61" s="185"/>
      <c r="F61" s="186" t="s">
        <v>302</v>
      </c>
      <c r="G61" s="186"/>
      <c r="H61" s="196"/>
      <c r="I61" s="186"/>
      <c r="J61" s="186"/>
      <c r="K61" s="185"/>
      <c r="L61" s="185"/>
      <c r="M61" s="185"/>
      <c r="N61" s="188"/>
      <c r="O61" s="188"/>
      <c r="P61" s="193" t="s">
        <v>294</v>
      </c>
      <c r="Q61" s="194"/>
      <c r="R61" s="207"/>
      <c r="S61" s="207"/>
      <c r="T61" s="207"/>
      <c r="U61" s="207"/>
      <c r="V61" s="207"/>
      <c r="W61" s="207"/>
      <c r="X61" s="207"/>
      <c r="Y61" s="207"/>
      <c r="Z61" s="189"/>
      <c r="AA61" s="208"/>
      <c r="AD61" s="169" t="s">
        <v>185</v>
      </c>
    </row>
    <row r="62" spans="1:30" ht="14.65" customHeight="1" x14ac:dyDescent="0.15">
      <c r="A62" s="168">
        <v>1500000</v>
      </c>
      <c r="D62" s="192"/>
      <c r="E62" s="185"/>
      <c r="F62" s="186" t="s">
        <v>303</v>
      </c>
      <c r="G62" s="186"/>
      <c r="H62" s="186"/>
      <c r="I62" s="186"/>
      <c r="J62" s="186"/>
      <c r="K62" s="185"/>
      <c r="L62" s="185"/>
      <c r="M62" s="185"/>
      <c r="N62" s="188"/>
      <c r="O62" s="188"/>
      <c r="P62" s="193" t="s">
        <v>190</v>
      </c>
      <c r="Q62" s="194"/>
      <c r="R62" s="207"/>
      <c r="S62" s="207"/>
      <c r="T62" s="207"/>
      <c r="U62" s="207"/>
      <c r="V62" s="207"/>
      <c r="W62" s="207"/>
      <c r="X62" s="207"/>
      <c r="Y62" s="207"/>
      <c r="Z62" s="189"/>
      <c r="AA62" s="208"/>
      <c r="AD62" s="169" t="s">
        <v>185</v>
      </c>
    </row>
    <row r="63" spans="1:30" ht="14.65" customHeight="1" x14ac:dyDescent="0.15">
      <c r="A63" s="168" t="s">
        <v>304</v>
      </c>
      <c r="D63" s="192"/>
      <c r="E63" s="186"/>
      <c r="F63" s="186" t="s">
        <v>289</v>
      </c>
      <c r="G63" s="186"/>
      <c r="H63" s="196"/>
      <c r="I63" s="186"/>
      <c r="J63" s="186"/>
      <c r="K63" s="185"/>
      <c r="L63" s="185"/>
      <c r="M63" s="185"/>
      <c r="N63" s="188"/>
      <c r="O63" s="188"/>
      <c r="P63" s="193">
        <v>3500411935</v>
      </c>
      <c r="Q63" s="194"/>
      <c r="R63" s="207"/>
      <c r="S63" s="207"/>
      <c r="T63" s="207"/>
      <c r="U63" s="207"/>
      <c r="V63" s="207"/>
      <c r="W63" s="207"/>
      <c r="X63" s="207"/>
      <c r="Y63" s="207"/>
      <c r="Z63" s="189"/>
      <c r="AA63" s="208"/>
      <c r="AD63" s="169">
        <f>IF(COUNTIF(AD64:AD65,"-")=COUNTA(AD64:AD65),"-",SUM(AD64:AD65))</f>
        <v>3500411935</v>
      </c>
    </row>
    <row r="64" spans="1:30" ht="14.65" customHeight="1" x14ac:dyDescent="0.15">
      <c r="A64" s="168" t="s">
        <v>305</v>
      </c>
      <c r="D64" s="192"/>
      <c r="E64" s="186"/>
      <c r="F64" s="186"/>
      <c r="G64" s="186" t="s">
        <v>306</v>
      </c>
      <c r="H64" s="186"/>
      <c r="I64" s="186"/>
      <c r="J64" s="186"/>
      <c r="K64" s="185"/>
      <c r="L64" s="185"/>
      <c r="M64" s="185"/>
      <c r="N64" s="188"/>
      <c r="O64" s="188"/>
      <c r="P64" s="193">
        <v>3500411935</v>
      </c>
      <c r="Q64" s="194"/>
      <c r="R64" s="207"/>
      <c r="S64" s="207"/>
      <c r="T64" s="207"/>
      <c r="U64" s="207"/>
      <c r="V64" s="207"/>
      <c r="W64" s="207"/>
      <c r="X64" s="207"/>
      <c r="Y64" s="207"/>
      <c r="Z64" s="189"/>
      <c r="AA64" s="208"/>
      <c r="AD64" s="169">
        <v>3500411935</v>
      </c>
    </row>
    <row r="65" spans="1:31" ht="14.65" customHeight="1" x14ac:dyDescent="0.15">
      <c r="A65" s="168" t="s">
        <v>307</v>
      </c>
      <c r="D65" s="192"/>
      <c r="E65" s="186"/>
      <c r="F65" s="186"/>
      <c r="G65" s="186" t="s">
        <v>291</v>
      </c>
      <c r="H65" s="186"/>
      <c r="I65" s="186"/>
      <c r="J65" s="186"/>
      <c r="K65" s="185"/>
      <c r="L65" s="185"/>
      <c r="M65" s="185"/>
      <c r="N65" s="188"/>
      <c r="O65" s="188"/>
      <c r="P65" s="193" t="s">
        <v>190</v>
      </c>
      <c r="Q65" s="194"/>
      <c r="R65" s="207"/>
      <c r="S65" s="207"/>
      <c r="T65" s="207"/>
      <c r="U65" s="207"/>
      <c r="V65" s="207"/>
      <c r="W65" s="207"/>
      <c r="X65" s="207"/>
      <c r="Y65" s="207"/>
      <c r="Z65" s="189"/>
      <c r="AA65" s="208"/>
      <c r="AD65" s="169" t="s">
        <v>185</v>
      </c>
    </row>
    <row r="66" spans="1:31" ht="14.65" customHeight="1" x14ac:dyDescent="0.15">
      <c r="A66" s="168" t="s">
        <v>308</v>
      </c>
      <c r="D66" s="192"/>
      <c r="E66" s="186"/>
      <c r="F66" s="186" t="s">
        <v>309</v>
      </c>
      <c r="G66" s="186"/>
      <c r="H66" s="186"/>
      <c r="I66" s="186"/>
      <c r="J66" s="186"/>
      <c r="K66" s="185"/>
      <c r="L66" s="185"/>
      <c r="M66" s="185"/>
      <c r="N66" s="188"/>
      <c r="O66" s="188"/>
      <c r="P66" s="193" t="s">
        <v>190</v>
      </c>
      <c r="Q66" s="194"/>
      <c r="R66" s="207"/>
      <c r="S66" s="207"/>
      <c r="T66" s="207"/>
      <c r="U66" s="207"/>
      <c r="V66" s="207"/>
      <c r="W66" s="207"/>
      <c r="X66" s="207"/>
      <c r="Y66" s="207"/>
      <c r="Z66" s="189"/>
      <c r="AA66" s="208"/>
      <c r="AD66" s="169" t="s">
        <v>185</v>
      </c>
    </row>
    <row r="67" spans="1:31" ht="14.65" customHeight="1" x14ac:dyDescent="0.15">
      <c r="A67" s="168" t="s">
        <v>310</v>
      </c>
      <c r="D67" s="192"/>
      <c r="E67" s="186"/>
      <c r="F67" s="186" t="s">
        <v>206</v>
      </c>
      <c r="G67" s="186"/>
      <c r="H67" s="196"/>
      <c r="I67" s="186"/>
      <c r="J67" s="186"/>
      <c r="K67" s="185"/>
      <c r="L67" s="185"/>
      <c r="M67" s="185"/>
      <c r="N67" s="188"/>
      <c r="O67" s="188"/>
      <c r="P67" s="193" t="s">
        <v>190</v>
      </c>
      <c r="Q67" s="194"/>
      <c r="R67" s="207"/>
      <c r="S67" s="207"/>
      <c r="T67" s="207"/>
      <c r="U67" s="207"/>
      <c r="V67" s="207"/>
      <c r="W67" s="207"/>
      <c r="X67" s="207"/>
      <c r="Y67" s="207"/>
      <c r="Z67" s="189"/>
      <c r="AA67" s="208"/>
      <c r="AD67" s="169" t="s">
        <v>185</v>
      </c>
    </row>
    <row r="68" spans="1:31" ht="14.65" customHeight="1" thickBot="1" x14ac:dyDescent="0.2">
      <c r="A68" s="168" t="s">
        <v>311</v>
      </c>
      <c r="B68" s="168" t="s">
        <v>312</v>
      </c>
      <c r="D68" s="192"/>
      <c r="E68" s="186"/>
      <c r="F68" s="207" t="s">
        <v>296</v>
      </c>
      <c r="G68" s="186"/>
      <c r="H68" s="186"/>
      <c r="I68" s="186"/>
      <c r="J68" s="186"/>
      <c r="K68" s="185"/>
      <c r="L68" s="185"/>
      <c r="M68" s="185"/>
      <c r="N68" s="188"/>
      <c r="O68" s="188"/>
      <c r="P68" s="193" t="s">
        <v>190</v>
      </c>
      <c r="Q68" s="194"/>
      <c r="R68" s="401" t="s">
        <v>313</v>
      </c>
      <c r="S68" s="402"/>
      <c r="T68" s="402"/>
      <c r="U68" s="402"/>
      <c r="V68" s="402"/>
      <c r="W68" s="402"/>
      <c r="X68" s="402"/>
      <c r="Y68" s="403"/>
      <c r="Z68" s="209">
        <v>19521894794</v>
      </c>
      <c r="AA68" s="210"/>
      <c r="AD68" s="169" t="s">
        <v>185</v>
      </c>
      <c r="AE68" s="169" t="e">
        <f>IF(AND(AE31="-",AE32="-",#REF!="-"),"-",SUM(AE31,AE32,#REF!))</f>
        <v>#REF!</v>
      </c>
    </row>
    <row r="69" spans="1:31" ht="14.65" customHeight="1" thickBot="1" x14ac:dyDescent="0.2">
      <c r="A69" s="168" t="s">
        <v>314</v>
      </c>
      <c r="B69" s="168" t="s">
        <v>315</v>
      </c>
      <c r="D69" s="404" t="s">
        <v>316</v>
      </c>
      <c r="E69" s="405"/>
      <c r="F69" s="405"/>
      <c r="G69" s="405"/>
      <c r="H69" s="405"/>
      <c r="I69" s="405"/>
      <c r="J69" s="405"/>
      <c r="K69" s="405"/>
      <c r="L69" s="405"/>
      <c r="M69" s="405"/>
      <c r="N69" s="406"/>
      <c r="O69" s="407"/>
      <c r="P69" s="211">
        <v>19541209247</v>
      </c>
      <c r="Q69" s="212"/>
      <c r="R69" s="392" t="s">
        <v>317</v>
      </c>
      <c r="S69" s="393"/>
      <c r="T69" s="393"/>
      <c r="U69" s="393"/>
      <c r="V69" s="393"/>
      <c r="W69" s="393"/>
      <c r="X69" s="393"/>
      <c r="Y69" s="408"/>
      <c r="Z69" s="211">
        <v>19541209247</v>
      </c>
      <c r="AA69" s="213"/>
      <c r="AD69" s="169" t="e">
        <f>IF(AND(AD14="-",AD59="-",#REF!="-"),"-",SUM(AD14,AD59,#REF!))</f>
        <v>#REF!</v>
      </c>
      <c r="AE69" s="169" t="e">
        <f>IF(AND(AE29="-",AE68="-"),"-",SUM(AE29,AE68))</f>
        <v>#REF!</v>
      </c>
    </row>
    <row r="70" spans="1:31" ht="14.65" customHeight="1" x14ac:dyDescent="0.15"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Z70" s="185"/>
      <c r="AA70" s="185"/>
    </row>
    <row r="71" spans="1:31" ht="14.65" customHeight="1" x14ac:dyDescent="0.15">
      <c r="D71" s="215"/>
      <c r="E71" s="216" t="s">
        <v>318</v>
      </c>
      <c r="F71" s="215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Z71" s="214"/>
      <c r="AA71" s="214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sheetProtection sheet="1" objects="1" scenarios="1"/>
  <mergeCells count="11">
    <mergeCell ref="R29:Y29"/>
    <mergeCell ref="R34:Y34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L20"/>
  <sheetViews>
    <sheetView showGridLines="0" topLeftCell="B1" zoomScaleNormal="100" zoomScaleSheetLayoutView="100" workbookViewId="0">
      <selection activeCell="F9" sqref="F9"/>
    </sheetView>
  </sheetViews>
  <sheetFormatPr defaultRowHeight="13.5" x14ac:dyDescent="0.15"/>
  <cols>
    <col min="1" max="1" width="4.375" style="1" customWidth="1"/>
    <col min="2" max="2" width="20.625" style="1" customWidth="1"/>
    <col min="3" max="12" width="12.625" style="1" customWidth="1"/>
    <col min="13" max="13" width="0.625" style="1" customWidth="1"/>
    <col min="14" max="14" width="5.375" style="1" customWidth="1"/>
    <col min="15" max="16384" width="9" style="1"/>
  </cols>
  <sheetData>
    <row r="1" spans="1:12" ht="16.5" customHeight="1" x14ac:dyDescent="0.15"/>
    <row r="2" spans="1:12" x14ac:dyDescent="0.15">
      <c r="B2" s="30" t="s">
        <v>57</v>
      </c>
    </row>
    <row r="3" spans="1:12" x14ac:dyDescent="0.15">
      <c r="A3" s="5"/>
      <c r="B3" s="31" t="s">
        <v>58</v>
      </c>
      <c r="C3" s="32"/>
      <c r="D3" s="32"/>
      <c r="E3" s="32"/>
      <c r="F3" s="32"/>
      <c r="G3" s="32"/>
      <c r="H3" s="32"/>
      <c r="I3" s="32"/>
      <c r="J3" s="32"/>
      <c r="K3" s="32"/>
      <c r="L3" s="102" t="s">
        <v>573</v>
      </c>
    </row>
    <row r="4" spans="1:12" ht="15.95" customHeight="1" x14ac:dyDescent="0.15">
      <c r="A4" s="5"/>
      <c r="B4" s="497" t="s">
        <v>33</v>
      </c>
      <c r="C4" s="495" t="s">
        <v>59</v>
      </c>
      <c r="D4" s="114"/>
      <c r="E4" s="500" t="s">
        <v>60</v>
      </c>
      <c r="F4" s="497" t="s">
        <v>61</v>
      </c>
      <c r="G4" s="497" t="s">
        <v>62</v>
      </c>
      <c r="H4" s="497" t="s">
        <v>63</v>
      </c>
      <c r="I4" s="495" t="s">
        <v>64</v>
      </c>
      <c r="J4" s="115"/>
      <c r="K4" s="116"/>
      <c r="L4" s="497" t="s">
        <v>65</v>
      </c>
    </row>
    <row r="5" spans="1:12" ht="15.95" customHeight="1" x14ac:dyDescent="0.15">
      <c r="A5" s="5"/>
      <c r="B5" s="499"/>
      <c r="C5" s="498"/>
      <c r="D5" s="103" t="s">
        <v>66</v>
      </c>
      <c r="E5" s="501"/>
      <c r="F5" s="498"/>
      <c r="G5" s="498"/>
      <c r="H5" s="498"/>
      <c r="I5" s="496"/>
      <c r="J5" s="104" t="s">
        <v>67</v>
      </c>
      <c r="K5" s="104" t="s">
        <v>68</v>
      </c>
      <c r="L5" s="498"/>
    </row>
    <row r="6" spans="1:12" ht="24.95" customHeight="1" x14ac:dyDescent="0.15">
      <c r="A6" s="5"/>
      <c r="B6" s="492" t="s">
        <v>69</v>
      </c>
      <c r="C6" s="493"/>
      <c r="D6" s="493"/>
      <c r="E6" s="493"/>
      <c r="F6" s="493"/>
      <c r="G6" s="493"/>
      <c r="H6" s="493"/>
      <c r="I6" s="493"/>
      <c r="J6" s="493"/>
      <c r="K6" s="493"/>
      <c r="L6" s="494"/>
    </row>
    <row r="7" spans="1:12" ht="24.95" customHeight="1" x14ac:dyDescent="0.15">
      <c r="A7" s="5"/>
      <c r="B7" s="105" t="s">
        <v>70</v>
      </c>
      <c r="C7" s="106" t="s">
        <v>531</v>
      </c>
      <c r="D7" s="107" t="s">
        <v>530</v>
      </c>
      <c r="E7" s="108" t="s">
        <v>532</v>
      </c>
      <c r="F7" s="106" t="s">
        <v>521</v>
      </c>
      <c r="G7" s="106" t="s">
        <v>521</v>
      </c>
      <c r="H7" s="106" t="s">
        <v>521</v>
      </c>
      <c r="I7" s="106" t="s">
        <v>530</v>
      </c>
      <c r="J7" s="106" t="s">
        <v>521</v>
      </c>
      <c r="K7" s="106" t="s">
        <v>537</v>
      </c>
      <c r="L7" s="106" t="s">
        <v>521</v>
      </c>
    </row>
    <row r="8" spans="1:12" ht="24.95" customHeight="1" x14ac:dyDescent="0.15">
      <c r="A8" s="5"/>
      <c r="B8" s="105" t="s">
        <v>71</v>
      </c>
      <c r="C8" s="106" t="s">
        <v>530</v>
      </c>
      <c r="D8" s="107" t="s">
        <v>521</v>
      </c>
      <c r="E8" s="108" t="s">
        <v>521</v>
      </c>
      <c r="F8" s="106" t="s">
        <v>521</v>
      </c>
      <c r="G8" s="106" t="s">
        <v>521</v>
      </c>
      <c r="H8" s="106" t="s">
        <v>521</v>
      </c>
      <c r="I8" s="106" t="s">
        <v>521</v>
      </c>
      <c r="J8" s="106" t="s">
        <v>521</v>
      </c>
      <c r="K8" s="106" t="s">
        <v>538</v>
      </c>
      <c r="L8" s="106" t="s">
        <v>521</v>
      </c>
    </row>
    <row r="9" spans="1:12" ht="24.95" customHeight="1" x14ac:dyDescent="0.15">
      <c r="A9" s="5"/>
      <c r="B9" s="105" t="s">
        <v>72</v>
      </c>
      <c r="C9" s="106" t="s">
        <v>521</v>
      </c>
      <c r="D9" s="107" t="s">
        <v>533</v>
      </c>
      <c r="E9" s="108" t="s">
        <v>520</v>
      </c>
      <c r="F9" s="106" t="s">
        <v>521</v>
      </c>
      <c r="G9" s="106" t="s">
        <v>534</v>
      </c>
      <c r="H9" s="106" t="s">
        <v>521</v>
      </c>
      <c r="I9" s="106" t="s">
        <v>521</v>
      </c>
      <c r="J9" s="106" t="s">
        <v>521</v>
      </c>
      <c r="K9" s="106" t="s">
        <v>521</v>
      </c>
      <c r="L9" s="106" t="s">
        <v>521</v>
      </c>
    </row>
    <row r="10" spans="1:12" ht="24.95" customHeight="1" x14ac:dyDescent="0.15">
      <c r="A10" s="5"/>
      <c r="B10" s="105" t="s">
        <v>73</v>
      </c>
      <c r="C10" s="106" t="s">
        <v>521</v>
      </c>
      <c r="D10" s="107" t="s">
        <v>520</v>
      </c>
      <c r="E10" s="108" t="s">
        <v>530</v>
      </c>
      <c r="F10" s="106" t="s">
        <v>521</v>
      </c>
      <c r="G10" s="106" t="s">
        <v>521</v>
      </c>
      <c r="H10" s="106" t="s">
        <v>521</v>
      </c>
      <c r="I10" s="106" t="s">
        <v>521</v>
      </c>
      <c r="J10" s="106" t="s">
        <v>521</v>
      </c>
      <c r="K10" s="106" t="s">
        <v>521</v>
      </c>
      <c r="L10" s="106" t="s">
        <v>521</v>
      </c>
    </row>
    <row r="11" spans="1:12" ht="24.95" customHeight="1" x14ac:dyDescent="0.15">
      <c r="A11" s="5"/>
      <c r="B11" s="105" t="s">
        <v>74</v>
      </c>
      <c r="C11" s="106" t="s">
        <v>521</v>
      </c>
      <c r="D11" s="107" t="s">
        <v>521</v>
      </c>
      <c r="E11" s="108" t="s">
        <v>521</v>
      </c>
      <c r="F11" s="106" t="s">
        <v>530</v>
      </c>
      <c r="G11" s="106" t="s">
        <v>521</v>
      </c>
      <c r="H11" s="106" t="s">
        <v>521</v>
      </c>
      <c r="I11" s="106" t="s">
        <v>521</v>
      </c>
      <c r="J11" s="106" t="s">
        <v>521</v>
      </c>
      <c r="K11" s="106" t="s">
        <v>539</v>
      </c>
      <c r="L11" s="106" t="s">
        <v>521</v>
      </c>
    </row>
    <row r="12" spans="1:12" ht="24.95" customHeight="1" x14ac:dyDescent="0.15">
      <c r="A12" s="5"/>
      <c r="B12" s="105" t="s">
        <v>75</v>
      </c>
      <c r="C12" s="106" t="s">
        <v>532</v>
      </c>
      <c r="D12" s="107" t="s">
        <v>521</v>
      </c>
      <c r="E12" s="108" t="s">
        <v>532</v>
      </c>
      <c r="F12" s="106" t="s">
        <v>521</v>
      </c>
      <c r="G12" s="106" t="s">
        <v>521</v>
      </c>
      <c r="H12" s="106" t="s">
        <v>521</v>
      </c>
      <c r="I12" s="106" t="s">
        <v>521</v>
      </c>
      <c r="J12" s="106" t="s">
        <v>521</v>
      </c>
      <c r="K12" s="106" t="s">
        <v>521</v>
      </c>
      <c r="L12" s="106" t="s">
        <v>521</v>
      </c>
    </row>
    <row r="13" spans="1:12" ht="24.95" customHeight="1" x14ac:dyDescent="0.15">
      <c r="A13" s="5"/>
      <c r="B13" s="492" t="s">
        <v>76</v>
      </c>
      <c r="C13" s="493"/>
      <c r="D13" s="493"/>
      <c r="E13" s="493"/>
      <c r="F13" s="493"/>
      <c r="G13" s="493"/>
      <c r="H13" s="493"/>
      <c r="I13" s="493"/>
      <c r="J13" s="493"/>
      <c r="K13" s="493"/>
      <c r="L13" s="494"/>
    </row>
    <row r="14" spans="1:12" ht="24.95" customHeight="1" x14ac:dyDescent="0.15">
      <c r="A14" s="5"/>
      <c r="B14" s="105" t="s">
        <v>77</v>
      </c>
      <c r="C14" s="106" t="s">
        <v>521</v>
      </c>
      <c r="D14" s="107" t="s">
        <v>521</v>
      </c>
      <c r="E14" s="108" t="s">
        <v>521</v>
      </c>
      <c r="F14" s="106" t="s">
        <v>520</v>
      </c>
      <c r="G14" s="106" t="s">
        <v>521</v>
      </c>
      <c r="H14" s="106" t="s">
        <v>521</v>
      </c>
      <c r="I14" s="106" t="s">
        <v>521</v>
      </c>
      <c r="J14" s="106" t="s">
        <v>535</v>
      </c>
      <c r="K14" s="106" t="s">
        <v>539</v>
      </c>
      <c r="L14" s="106" t="s">
        <v>521</v>
      </c>
    </row>
    <row r="15" spans="1:12" ht="24.95" customHeight="1" x14ac:dyDescent="0.15">
      <c r="A15" s="5"/>
      <c r="B15" s="105" t="s">
        <v>78</v>
      </c>
      <c r="C15" s="106" t="s">
        <v>521</v>
      </c>
      <c r="D15" s="107" t="s">
        <v>521</v>
      </c>
      <c r="E15" s="108" t="s">
        <v>521</v>
      </c>
      <c r="F15" s="106" t="s">
        <v>521</v>
      </c>
      <c r="G15" s="106" t="s">
        <v>532</v>
      </c>
      <c r="H15" s="106" t="s">
        <v>521</v>
      </c>
      <c r="I15" s="106" t="s">
        <v>521</v>
      </c>
      <c r="J15" s="106" t="s">
        <v>521</v>
      </c>
      <c r="K15" s="106" t="s">
        <v>521</v>
      </c>
      <c r="L15" s="106" t="s">
        <v>521</v>
      </c>
    </row>
    <row r="16" spans="1:12" ht="24.95" customHeight="1" x14ac:dyDescent="0.15">
      <c r="A16" s="5"/>
      <c r="B16" s="105" t="s">
        <v>79</v>
      </c>
      <c r="C16" s="106" t="s">
        <v>521</v>
      </c>
      <c r="D16" s="107" t="s">
        <v>521</v>
      </c>
      <c r="E16" s="108" t="s">
        <v>521</v>
      </c>
      <c r="F16" s="106" t="s">
        <v>521</v>
      </c>
      <c r="G16" s="106" t="s">
        <v>521</v>
      </c>
      <c r="H16" s="106" t="s">
        <v>521</v>
      </c>
      <c r="I16" s="106" t="s">
        <v>521</v>
      </c>
      <c r="J16" s="106" t="s">
        <v>536</v>
      </c>
      <c r="K16" s="106" t="s">
        <v>540</v>
      </c>
      <c r="L16" s="106" t="s">
        <v>521</v>
      </c>
    </row>
    <row r="17" spans="1:12" ht="24.95" customHeight="1" x14ac:dyDescent="0.15">
      <c r="A17" s="5"/>
      <c r="B17" s="105" t="s">
        <v>80</v>
      </c>
      <c r="C17" s="106" t="s">
        <v>521</v>
      </c>
      <c r="D17" s="107" t="s">
        <v>521</v>
      </c>
      <c r="E17" s="108" t="s">
        <v>521</v>
      </c>
      <c r="F17" s="106" t="s">
        <v>521</v>
      </c>
      <c r="G17" s="106" t="s">
        <v>521</v>
      </c>
      <c r="H17" s="106" t="s">
        <v>521</v>
      </c>
      <c r="I17" s="106" t="s">
        <v>521</v>
      </c>
      <c r="J17" s="106" t="s">
        <v>521</v>
      </c>
      <c r="K17" s="106" t="s">
        <v>521</v>
      </c>
      <c r="L17" s="106" t="s">
        <v>521</v>
      </c>
    </row>
    <row r="18" spans="1:12" ht="24.95" customHeight="1" x14ac:dyDescent="0.15">
      <c r="A18" s="5"/>
      <c r="B18" s="109" t="s">
        <v>10</v>
      </c>
      <c r="C18" s="110">
        <f>IFERROR(SUM(C7:C12)+SUM(C14:C17),"")</f>
        <v>0</v>
      </c>
      <c r="D18" s="111">
        <f>IFERROR(SUM(D7:D12)+SUM(D14:D17),"")</f>
        <v>0</v>
      </c>
      <c r="E18" s="110">
        <f>IFERROR(SUM(E7:E12)+SUM(E14:E17),"")</f>
        <v>0</v>
      </c>
      <c r="F18" s="110">
        <f t="shared" ref="F18:I18" si="0">IFERROR(SUM(F7:F12)+SUM(F14:F17),"")</f>
        <v>0</v>
      </c>
      <c r="G18" s="110">
        <f t="shared" si="0"/>
        <v>0</v>
      </c>
      <c r="H18" s="110">
        <f t="shared" si="0"/>
        <v>0</v>
      </c>
      <c r="I18" s="110">
        <f t="shared" si="0"/>
        <v>0</v>
      </c>
      <c r="J18" s="112">
        <f>IFERROR(SUM(J7:J12)+SUM(J14:J17),"")</f>
        <v>0</v>
      </c>
      <c r="K18" s="112">
        <f>IFERROR(SUM(K7:K12)+SUM(K14:K17),"")</f>
        <v>0</v>
      </c>
      <c r="L18" s="112">
        <f>IFERROR(SUM(L7:L12)+SUM(L14:L17),"")</f>
        <v>0</v>
      </c>
    </row>
    <row r="19" spans="1:12" ht="3.7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12" customHeight="1" x14ac:dyDescent="0.15"/>
  </sheetData>
  <mergeCells count="10">
    <mergeCell ref="B13:L13"/>
    <mergeCell ref="I4:I5"/>
    <mergeCell ref="L4:L5"/>
    <mergeCell ref="B4:B5"/>
    <mergeCell ref="C4:C5"/>
    <mergeCell ref="E4:E5"/>
    <mergeCell ref="F4:F5"/>
    <mergeCell ref="G4:G5"/>
    <mergeCell ref="H4:H5"/>
    <mergeCell ref="B6:L6"/>
  </mergeCells>
  <phoneticPr fontId="2"/>
  <printOptions horizontalCentered="1"/>
  <pageMargins left="0.39370078740157483" right="0.39370078740157483" top="0.59055118110236215" bottom="0.59055118110236215" header="0" footer="0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L19"/>
  <sheetViews>
    <sheetView showGridLines="0" zoomScale="80" zoomScaleNormal="80" zoomScaleSheetLayoutView="70" workbookViewId="0">
      <selection activeCell="B12" sqref="B12"/>
    </sheetView>
  </sheetViews>
  <sheetFormatPr defaultRowHeight="13.5" x14ac:dyDescent="0.15"/>
  <cols>
    <col min="1" max="1" width="5.875" style="33" customWidth="1"/>
    <col min="2" max="2" width="20.625" style="33" customWidth="1"/>
    <col min="3" max="11" width="12.625" style="33" customWidth="1"/>
    <col min="12" max="12" width="0.875" style="33" customWidth="1"/>
    <col min="13" max="16384" width="9" style="1"/>
  </cols>
  <sheetData>
    <row r="1" spans="2:12" s="33" customFormat="1" ht="23.25" customHeight="1" x14ac:dyDescent="0.15"/>
    <row r="2" spans="2:12" s="33" customFormat="1" ht="19.5" customHeight="1" x14ac:dyDescent="0.15">
      <c r="B2" s="34" t="s">
        <v>81</v>
      </c>
      <c r="C2" s="35"/>
      <c r="D2" s="35"/>
      <c r="E2" s="35"/>
      <c r="F2" s="35"/>
      <c r="G2" s="35"/>
      <c r="H2" s="35"/>
      <c r="I2" s="35"/>
      <c r="J2" s="118" t="s">
        <v>574</v>
      </c>
      <c r="K2" s="35"/>
      <c r="L2" s="35"/>
    </row>
    <row r="3" spans="2:12" s="33" customFormat="1" ht="27" customHeight="1" x14ac:dyDescent="0.15">
      <c r="B3" s="495" t="s">
        <v>59</v>
      </c>
      <c r="C3" s="503" t="s">
        <v>82</v>
      </c>
      <c r="D3" s="497" t="s">
        <v>83</v>
      </c>
      <c r="E3" s="497" t="s">
        <v>84</v>
      </c>
      <c r="F3" s="497" t="s">
        <v>85</v>
      </c>
      <c r="G3" s="497" t="s">
        <v>86</v>
      </c>
      <c r="H3" s="497" t="s">
        <v>87</v>
      </c>
      <c r="I3" s="497" t="s">
        <v>88</v>
      </c>
      <c r="J3" s="497" t="s">
        <v>89</v>
      </c>
      <c r="K3" s="505"/>
    </row>
    <row r="4" spans="2:12" s="33" customFormat="1" ht="18" customHeight="1" x14ac:dyDescent="0.15">
      <c r="B4" s="496"/>
      <c r="C4" s="504"/>
      <c r="D4" s="502"/>
      <c r="E4" s="502"/>
      <c r="F4" s="502"/>
      <c r="G4" s="502"/>
      <c r="H4" s="502"/>
      <c r="I4" s="502"/>
      <c r="J4" s="502"/>
      <c r="K4" s="506"/>
    </row>
    <row r="5" spans="2:12" s="33" customFormat="1" ht="30" customHeight="1" x14ac:dyDescent="0.15">
      <c r="B5" s="574" t="s">
        <v>576</v>
      </c>
      <c r="C5" s="573" t="s">
        <v>149</v>
      </c>
      <c r="D5" s="113" t="s">
        <v>521</v>
      </c>
      <c r="E5" s="113" t="s">
        <v>522</v>
      </c>
      <c r="F5" s="113" t="s">
        <v>521</v>
      </c>
      <c r="G5" s="113" t="s">
        <v>521</v>
      </c>
      <c r="H5" s="113" t="s">
        <v>530</v>
      </c>
      <c r="I5" s="113" t="s">
        <v>521</v>
      </c>
      <c r="J5" s="119" t="s">
        <v>521</v>
      </c>
      <c r="K5" s="36"/>
      <c r="L5" s="37"/>
    </row>
    <row r="6" spans="2:12" s="33" customFormat="1" x14ac:dyDescent="0.15"/>
    <row r="7" spans="2:12" s="33" customFormat="1" x14ac:dyDescent="0.15"/>
    <row r="8" spans="2:12" s="33" customFormat="1" ht="19.5" customHeight="1" x14ac:dyDescent="0.15">
      <c r="B8" s="34" t="s">
        <v>90</v>
      </c>
      <c r="C8" s="35"/>
      <c r="D8" s="35"/>
      <c r="E8" s="35"/>
      <c r="F8" s="35"/>
      <c r="G8" s="35"/>
      <c r="H8" s="35"/>
      <c r="I8" s="35"/>
      <c r="J8" s="35"/>
      <c r="K8" s="118" t="s">
        <v>575</v>
      </c>
    </row>
    <row r="9" spans="2:12" s="33" customFormat="1" ht="13.5" customHeight="1" x14ac:dyDescent="0.15">
      <c r="B9" s="495" t="s">
        <v>59</v>
      </c>
      <c r="C9" s="503" t="s">
        <v>91</v>
      </c>
      <c r="D9" s="497" t="s">
        <v>92</v>
      </c>
      <c r="E9" s="497" t="s">
        <v>93</v>
      </c>
      <c r="F9" s="497" t="s">
        <v>94</v>
      </c>
      <c r="G9" s="497" t="s">
        <v>95</v>
      </c>
      <c r="H9" s="497" t="s">
        <v>96</v>
      </c>
      <c r="I9" s="497" t="s">
        <v>97</v>
      </c>
      <c r="J9" s="497" t="s">
        <v>98</v>
      </c>
      <c r="K9" s="497" t="s">
        <v>99</v>
      </c>
    </row>
    <row r="10" spans="2:12" s="33" customFormat="1" x14ac:dyDescent="0.15">
      <c r="B10" s="496"/>
      <c r="C10" s="504"/>
      <c r="D10" s="502"/>
      <c r="E10" s="502"/>
      <c r="F10" s="502"/>
      <c r="G10" s="502"/>
      <c r="H10" s="502"/>
      <c r="I10" s="502"/>
      <c r="J10" s="502"/>
      <c r="K10" s="502"/>
    </row>
    <row r="11" spans="2:12" s="33" customFormat="1" ht="34.15" customHeight="1" x14ac:dyDescent="0.15">
      <c r="B11" s="574" t="s">
        <v>576</v>
      </c>
      <c r="C11" s="573" t="s">
        <v>576</v>
      </c>
      <c r="D11" s="113" t="s">
        <v>522</v>
      </c>
      <c r="E11" s="113" t="s">
        <v>532</v>
      </c>
      <c r="F11" s="113" t="s">
        <v>521</v>
      </c>
      <c r="G11" s="113" t="s">
        <v>521</v>
      </c>
      <c r="H11" s="113" t="s">
        <v>521</v>
      </c>
      <c r="I11" s="113" t="s">
        <v>521</v>
      </c>
      <c r="J11" s="113" t="s">
        <v>521</v>
      </c>
      <c r="K11" s="113" t="s">
        <v>521</v>
      </c>
      <c r="L11" s="38"/>
    </row>
    <row r="12" spans="2:12" s="33" customFormat="1" x14ac:dyDescent="0.15"/>
    <row r="13" spans="2:12" s="33" customFormat="1" x14ac:dyDescent="0.15"/>
    <row r="14" spans="2:12" s="33" customFormat="1" ht="19.5" customHeight="1" x14ac:dyDescent="0.15">
      <c r="B14" s="34" t="s">
        <v>100</v>
      </c>
      <c r="E14" s="35"/>
      <c r="F14" s="35"/>
      <c r="G14" s="35"/>
      <c r="H14" s="117" t="s">
        <v>574</v>
      </c>
    </row>
    <row r="15" spans="2:12" s="33" customFormat="1" ht="13.15" customHeight="1" x14ac:dyDescent="0.15">
      <c r="B15" s="495" t="s">
        <v>101</v>
      </c>
      <c r="C15" s="507" t="s">
        <v>102</v>
      </c>
      <c r="D15" s="508"/>
      <c r="E15" s="508"/>
      <c r="F15" s="508"/>
      <c r="G15" s="508"/>
      <c r="H15" s="509"/>
    </row>
    <row r="16" spans="2:12" s="33" customFormat="1" ht="20.25" customHeight="1" x14ac:dyDescent="0.15">
      <c r="B16" s="496"/>
      <c r="C16" s="510"/>
      <c r="D16" s="511"/>
      <c r="E16" s="511"/>
      <c r="F16" s="511"/>
      <c r="G16" s="511"/>
      <c r="H16" s="512"/>
    </row>
    <row r="17" spans="2:8" s="33" customFormat="1" ht="207" customHeight="1" x14ac:dyDescent="0.15">
      <c r="B17" s="572" t="s">
        <v>518</v>
      </c>
      <c r="C17" s="513"/>
      <c r="D17" s="514"/>
      <c r="E17" s="514"/>
      <c r="F17" s="514"/>
      <c r="G17" s="514"/>
      <c r="H17" s="515"/>
    </row>
    <row r="18" spans="2:8" s="33" customFormat="1" ht="9.75" customHeight="1" x14ac:dyDescent="0.15"/>
    <row r="19" spans="2:8" s="33" customFormat="1" x14ac:dyDescent="0.15"/>
  </sheetData>
  <mergeCells count="23">
    <mergeCell ref="K9:K10"/>
    <mergeCell ref="B15:B16"/>
    <mergeCell ref="C15:H16"/>
    <mergeCell ref="G9:G10"/>
    <mergeCell ref="C17:H17"/>
    <mergeCell ref="H9:H10"/>
    <mergeCell ref="I9:I10"/>
    <mergeCell ref="J9:J10"/>
    <mergeCell ref="B9:B10"/>
    <mergeCell ref="C9:C10"/>
    <mergeCell ref="D9:D10"/>
    <mergeCell ref="E9:E10"/>
    <mergeCell ref="F9:F10"/>
    <mergeCell ref="G3:G4"/>
    <mergeCell ref="H3:H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printOptions horizontalCentered="1"/>
  <pageMargins left="0.39370078740157483" right="0.39370078740157483" top="0.59055118110236215" bottom="0.59055118110236215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B1:H15"/>
  <sheetViews>
    <sheetView showGridLines="0" topLeftCell="A4" zoomScaleNormal="100" zoomScaleSheetLayoutView="100" workbookViewId="0">
      <selection activeCell="E14" sqref="E14"/>
    </sheetView>
  </sheetViews>
  <sheetFormatPr defaultRowHeight="13.5" x14ac:dyDescent="0.15"/>
  <cols>
    <col min="1" max="1" width="5.125" style="1" customWidth="1"/>
    <col min="2" max="7" width="16.625" style="1" customWidth="1"/>
    <col min="8" max="8" width="0.875" style="1" customWidth="1"/>
    <col min="9" max="16384" width="9" style="1"/>
  </cols>
  <sheetData>
    <row r="1" spans="2:8" ht="15.75" customHeight="1" x14ac:dyDescent="0.15">
      <c r="B1" s="39" t="s">
        <v>103</v>
      </c>
      <c r="G1" s="120" t="s">
        <v>573</v>
      </c>
    </row>
    <row r="2" spans="2:8" s="8" customFormat="1" ht="23.1" customHeight="1" x14ac:dyDescent="0.15">
      <c r="B2" s="473" t="s">
        <v>104</v>
      </c>
      <c r="C2" s="473" t="s">
        <v>105</v>
      </c>
      <c r="D2" s="473" t="s">
        <v>106</v>
      </c>
      <c r="E2" s="481" t="s">
        <v>107</v>
      </c>
      <c r="F2" s="482"/>
      <c r="G2" s="473" t="s">
        <v>108</v>
      </c>
      <c r="H2" s="9"/>
    </row>
    <row r="3" spans="2:8" s="8" customFormat="1" ht="23.1" customHeight="1" x14ac:dyDescent="0.15">
      <c r="B3" s="480"/>
      <c r="C3" s="480"/>
      <c r="D3" s="480"/>
      <c r="E3" s="49" t="s">
        <v>109</v>
      </c>
      <c r="F3" s="49" t="s">
        <v>110</v>
      </c>
      <c r="G3" s="480"/>
      <c r="H3" s="9"/>
    </row>
    <row r="4" spans="2:8" s="8" customFormat="1" ht="23.1" customHeight="1" x14ac:dyDescent="0.15">
      <c r="B4" s="477" t="s">
        <v>136</v>
      </c>
      <c r="C4" s="478"/>
      <c r="D4" s="478"/>
      <c r="E4" s="478"/>
      <c r="F4" s="478"/>
      <c r="G4" s="479"/>
      <c r="H4" s="9"/>
    </row>
    <row r="5" spans="2:8" s="8" customFormat="1" ht="23.1" customHeight="1" x14ac:dyDescent="0.15">
      <c r="B5" s="58" t="s">
        <v>137</v>
      </c>
      <c r="C5" s="51">
        <v>0</v>
      </c>
      <c r="D5" s="51">
        <v>0</v>
      </c>
      <c r="E5" s="51">
        <v>0</v>
      </c>
      <c r="F5" s="51">
        <v>0</v>
      </c>
      <c r="G5" s="50">
        <f>IFERROR(C5+D5-E5-F5,"")</f>
        <v>0</v>
      </c>
      <c r="H5" s="9"/>
    </row>
    <row r="6" spans="2:8" s="8" customFormat="1" ht="23.1" customHeight="1" x14ac:dyDescent="0.15">
      <c r="B6" s="58" t="s">
        <v>138</v>
      </c>
      <c r="C6" s="51">
        <v>0</v>
      </c>
      <c r="D6" s="51">
        <v>0</v>
      </c>
      <c r="E6" s="51">
        <v>0</v>
      </c>
      <c r="F6" s="51">
        <v>0</v>
      </c>
      <c r="G6" s="50">
        <f>IFERROR(C6+D6-E6-F6,"")</f>
        <v>0</v>
      </c>
      <c r="H6" s="9"/>
    </row>
    <row r="7" spans="2:8" s="8" customFormat="1" ht="23.1" customHeight="1" x14ac:dyDescent="0.15">
      <c r="B7" s="477" t="s">
        <v>139</v>
      </c>
      <c r="C7" s="516"/>
      <c r="D7" s="516"/>
      <c r="E7" s="516"/>
      <c r="F7" s="516"/>
      <c r="G7" s="517"/>
      <c r="H7" s="9"/>
    </row>
    <row r="8" spans="2:8" s="8" customFormat="1" ht="23.1" customHeight="1" x14ac:dyDescent="0.15">
      <c r="B8" s="58" t="s">
        <v>138</v>
      </c>
      <c r="C8" s="51">
        <v>0</v>
      </c>
      <c r="D8" s="51">
        <v>0</v>
      </c>
      <c r="E8" s="51">
        <v>0</v>
      </c>
      <c r="F8" s="51">
        <v>0</v>
      </c>
      <c r="G8" s="50">
        <f>IFERROR(C8+D8-E8-F8,"")</f>
        <v>0</v>
      </c>
      <c r="H8" s="9"/>
    </row>
    <row r="9" spans="2:8" s="8" customFormat="1" ht="23.1" customHeight="1" x14ac:dyDescent="0.15">
      <c r="B9" s="477" t="s">
        <v>140</v>
      </c>
      <c r="C9" s="516"/>
      <c r="D9" s="516"/>
      <c r="E9" s="516"/>
      <c r="F9" s="516"/>
      <c r="G9" s="517"/>
      <c r="H9" s="9"/>
    </row>
    <row r="10" spans="2:8" s="8" customFormat="1" ht="23.1" customHeight="1" x14ac:dyDescent="0.15">
      <c r="B10" s="58" t="s">
        <v>141</v>
      </c>
      <c r="C10" s="51">
        <v>0</v>
      </c>
      <c r="D10" s="51">
        <v>0</v>
      </c>
      <c r="E10" s="51">
        <v>0</v>
      </c>
      <c r="F10" s="51">
        <v>0</v>
      </c>
      <c r="G10" s="50">
        <f>IFERROR(C10+D10-E10-F10,"")</f>
        <v>0</v>
      </c>
      <c r="H10" s="9"/>
    </row>
    <row r="11" spans="2:8" s="8" customFormat="1" ht="23.1" customHeight="1" x14ac:dyDescent="0.15">
      <c r="B11" s="58" t="s">
        <v>142</v>
      </c>
      <c r="C11" s="51">
        <v>0</v>
      </c>
      <c r="D11" s="51">
        <v>0</v>
      </c>
      <c r="E11" s="51">
        <v>0</v>
      </c>
      <c r="F11" s="51">
        <v>0</v>
      </c>
      <c r="G11" s="50">
        <f>IFERROR(C11+D11-E11-F11,"")</f>
        <v>0</v>
      </c>
      <c r="H11" s="9"/>
    </row>
    <row r="12" spans="2:8" s="8" customFormat="1" ht="23.1" customHeight="1" x14ac:dyDescent="0.15">
      <c r="B12" s="477" t="s">
        <v>143</v>
      </c>
      <c r="C12" s="516"/>
      <c r="D12" s="516"/>
      <c r="E12" s="516"/>
      <c r="F12" s="516"/>
      <c r="G12" s="517"/>
      <c r="H12" s="9"/>
    </row>
    <row r="13" spans="2:8" s="8" customFormat="1" ht="23.1" customHeight="1" x14ac:dyDescent="0.15">
      <c r="B13" s="58" t="s">
        <v>144</v>
      </c>
      <c r="C13" s="51">
        <v>20</v>
      </c>
      <c r="D13" s="51">
        <v>19</v>
      </c>
      <c r="E13" s="51">
        <v>20</v>
      </c>
      <c r="F13" s="51">
        <v>0</v>
      </c>
      <c r="G13" s="50">
        <f>IFERROR(C13+D13-E13-F13,"")</f>
        <v>19</v>
      </c>
      <c r="H13" s="9"/>
    </row>
    <row r="14" spans="2:8" s="8" customFormat="1" ht="29.1" customHeight="1" x14ac:dyDescent="0.15">
      <c r="B14" s="54" t="s">
        <v>7</v>
      </c>
      <c r="C14" s="50">
        <f>IFERROR(SUM(C4:C13),"")</f>
        <v>20</v>
      </c>
      <c r="D14" s="50">
        <f t="shared" ref="D14:G14" si="0">IFERROR(SUM(D4:D13),"")</f>
        <v>19</v>
      </c>
      <c r="E14" s="50">
        <f t="shared" si="0"/>
        <v>20</v>
      </c>
      <c r="F14" s="50">
        <f t="shared" si="0"/>
        <v>0</v>
      </c>
      <c r="G14" s="50">
        <f t="shared" si="0"/>
        <v>19</v>
      </c>
      <c r="H14" s="9"/>
    </row>
    <row r="15" spans="2:8" ht="5.25" customHeight="1" x14ac:dyDescent="0.15"/>
  </sheetData>
  <mergeCells count="9">
    <mergeCell ref="B4:G4"/>
    <mergeCell ref="B7:G7"/>
    <mergeCell ref="B9:G9"/>
    <mergeCell ref="B12:G12"/>
    <mergeCell ref="B2:B3"/>
    <mergeCell ref="C2:C3"/>
    <mergeCell ref="D2:D3"/>
    <mergeCell ref="E2:F2"/>
    <mergeCell ref="G2:G3"/>
  </mergeCells>
  <phoneticPr fontId="2"/>
  <printOptions horizontalCentered="1"/>
  <pageMargins left="0.39370078740157483" right="0.39370078740157483" top="0.59055118110236215" bottom="0.59055118110236215" header="0" footer="0"/>
  <pageSetup paperSize="9" scale="13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/>
  <dimension ref="A1:K26"/>
  <sheetViews>
    <sheetView showGridLines="0" zoomScaleNormal="100" zoomScaleSheetLayoutView="100" workbookViewId="0">
      <selection activeCell="G18" sqref="G18:H18"/>
    </sheetView>
  </sheetViews>
  <sheetFormatPr defaultRowHeight="13.5" x14ac:dyDescent="0.15"/>
  <cols>
    <col min="1" max="1" width="3.125" style="1" customWidth="1"/>
    <col min="2" max="3" width="14.625" style="1" customWidth="1"/>
    <col min="4" max="4" width="15.625" style="1" customWidth="1"/>
    <col min="5" max="10" width="8.125" style="1" customWidth="1"/>
    <col min="11" max="11" width="1" style="1" customWidth="1"/>
    <col min="12" max="12" width="1.5" style="1" customWidth="1"/>
    <col min="13" max="16384" width="9" style="1"/>
  </cols>
  <sheetData>
    <row r="1" spans="1:11" x14ac:dyDescent="0.15">
      <c r="A1" s="5"/>
      <c r="B1" s="40" t="s">
        <v>150</v>
      </c>
      <c r="C1" s="5"/>
      <c r="D1" s="5"/>
      <c r="E1" s="5"/>
      <c r="F1" s="5"/>
      <c r="G1" s="5"/>
      <c r="H1" s="5"/>
      <c r="I1" s="5"/>
      <c r="J1" s="41"/>
      <c r="K1" s="5"/>
    </row>
    <row r="2" spans="1:11" x14ac:dyDescent="0.15">
      <c r="A2" s="5"/>
      <c r="B2" s="40" t="s">
        <v>151</v>
      </c>
      <c r="C2" s="42"/>
      <c r="D2" s="42"/>
      <c r="E2" s="5"/>
      <c r="F2" s="5"/>
      <c r="G2" s="5"/>
      <c r="H2" s="5"/>
      <c r="I2" s="544" t="s">
        <v>577</v>
      </c>
      <c r="J2" s="545"/>
      <c r="K2" s="5"/>
    </row>
    <row r="3" spans="1:11" ht="24.95" customHeight="1" x14ac:dyDescent="0.15">
      <c r="A3" s="5"/>
      <c r="B3" s="542" t="s">
        <v>152</v>
      </c>
      <c r="C3" s="542"/>
      <c r="D3" s="109" t="s">
        <v>153</v>
      </c>
      <c r="E3" s="542" t="s">
        <v>154</v>
      </c>
      <c r="F3" s="542"/>
      <c r="G3" s="543" t="s">
        <v>155</v>
      </c>
      <c r="H3" s="542"/>
      <c r="I3" s="542" t="s">
        <v>156</v>
      </c>
      <c r="J3" s="542"/>
      <c r="K3" s="5"/>
    </row>
    <row r="4" spans="1:11" ht="6" hidden="1" customHeight="1" x14ac:dyDescent="0.15">
      <c r="A4" s="5" t="s">
        <v>147</v>
      </c>
      <c r="B4" s="122"/>
      <c r="C4" s="123"/>
      <c r="D4" s="121"/>
      <c r="E4" s="124"/>
      <c r="F4" s="125"/>
      <c r="G4" s="126"/>
      <c r="H4" s="125"/>
      <c r="I4" s="124"/>
      <c r="J4" s="125"/>
      <c r="K4" s="5"/>
    </row>
    <row r="5" spans="1:11" ht="24.95" customHeight="1" x14ac:dyDescent="0.15">
      <c r="A5" s="5"/>
      <c r="B5" s="518" t="s">
        <v>541</v>
      </c>
      <c r="C5" s="519"/>
      <c r="D5" s="129" t="s">
        <v>521</v>
      </c>
      <c r="E5" s="528" t="s">
        <v>521</v>
      </c>
      <c r="F5" s="529"/>
      <c r="G5" s="526" t="s">
        <v>521</v>
      </c>
      <c r="H5" s="527"/>
      <c r="I5" s="528" t="s">
        <v>521</v>
      </c>
      <c r="J5" s="529"/>
      <c r="K5" s="5"/>
    </row>
    <row r="6" spans="1:11" ht="6" hidden="1" customHeight="1" x14ac:dyDescent="0.15">
      <c r="A6" s="5" t="s">
        <v>148</v>
      </c>
      <c r="B6" s="520"/>
      <c r="C6" s="521"/>
      <c r="D6" s="121"/>
      <c r="E6" s="124"/>
      <c r="F6" s="125"/>
      <c r="G6" s="133"/>
      <c r="H6" s="134"/>
      <c r="I6" s="124"/>
      <c r="J6" s="125"/>
      <c r="K6" s="5"/>
    </row>
    <row r="7" spans="1:11" ht="24.95" customHeight="1" x14ac:dyDescent="0.15">
      <c r="A7" s="5"/>
      <c r="B7" s="522"/>
      <c r="C7" s="523"/>
      <c r="D7" s="127" t="s">
        <v>157</v>
      </c>
      <c r="E7" s="536"/>
      <c r="F7" s="537"/>
      <c r="G7" s="538">
        <f>IFERROR(SUM(G4:G6),"")</f>
        <v>0</v>
      </c>
      <c r="H7" s="539"/>
      <c r="I7" s="536"/>
      <c r="J7" s="537"/>
      <c r="K7" s="5"/>
    </row>
    <row r="8" spans="1:11" ht="6" hidden="1" customHeight="1" x14ac:dyDescent="0.15">
      <c r="A8" s="5" t="s">
        <v>147</v>
      </c>
      <c r="B8" s="166"/>
      <c r="C8" s="167"/>
      <c r="D8" s="121"/>
      <c r="E8" s="124"/>
      <c r="F8" s="125"/>
      <c r="G8" s="133"/>
      <c r="H8" s="134"/>
      <c r="I8" s="124"/>
      <c r="J8" s="125"/>
      <c r="K8" s="5"/>
    </row>
    <row r="9" spans="1:11" ht="24.95" customHeight="1" x14ac:dyDescent="0.15">
      <c r="A9" s="5"/>
      <c r="B9" s="530" t="s">
        <v>162</v>
      </c>
      <c r="C9" s="531"/>
      <c r="D9" s="129" t="s">
        <v>542</v>
      </c>
      <c r="E9" s="524" t="s">
        <v>555</v>
      </c>
      <c r="F9" s="525"/>
      <c r="G9" s="526">
        <v>1265</v>
      </c>
      <c r="H9" s="527"/>
      <c r="I9" s="528"/>
      <c r="J9" s="529"/>
      <c r="K9" s="5"/>
    </row>
    <row r="10" spans="1:11" ht="24.95" customHeight="1" x14ac:dyDescent="0.15">
      <c r="A10" s="5"/>
      <c r="B10" s="532"/>
      <c r="C10" s="533"/>
      <c r="D10" s="129" t="s">
        <v>543</v>
      </c>
      <c r="E10" s="524" t="s">
        <v>556</v>
      </c>
      <c r="F10" s="525"/>
      <c r="G10" s="526">
        <v>162</v>
      </c>
      <c r="H10" s="527"/>
      <c r="I10" s="528"/>
      <c r="J10" s="529"/>
      <c r="K10" s="5"/>
    </row>
    <row r="11" spans="1:11" ht="24.95" customHeight="1" x14ac:dyDescent="0.15">
      <c r="A11" s="5"/>
      <c r="B11" s="532"/>
      <c r="C11" s="533"/>
      <c r="D11" s="129" t="s">
        <v>544</v>
      </c>
      <c r="E11" s="524" t="s">
        <v>557</v>
      </c>
      <c r="F11" s="525"/>
      <c r="G11" s="526">
        <v>262</v>
      </c>
      <c r="H11" s="527"/>
      <c r="I11" s="528"/>
      <c r="J11" s="529"/>
      <c r="K11" s="5"/>
    </row>
    <row r="12" spans="1:11" ht="24.95" customHeight="1" x14ac:dyDescent="0.15">
      <c r="A12" s="5"/>
      <c r="B12" s="532"/>
      <c r="C12" s="533"/>
      <c r="D12" s="129" t="s">
        <v>545</v>
      </c>
      <c r="E12" s="524" t="s">
        <v>558</v>
      </c>
      <c r="F12" s="525"/>
      <c r="G12" s="526">
        <v>261</v>
      </c>
      <c r="H12" s="527"/>
      <c r="I12" s="524" t="s">
        <v>568</v>
      </c>
      <c r="J12" s="525"/>
      <c r="K12" s="5"/>
    </row>
    <row r="13" spans="1:11" ht="24.95" customHeight="1" x14ac:dyDescent="0.15">
      <c r="A13" s="5"/>
      <c r="B13" s="532"/>
      <c r="C13" s="533"/>
      <c r="D13" s="129" t="s">
        <v>546</v>
      </c>
      <c r="E13" s="524" t="s">
        <v>559</v>
      </c>
      <c r="F13" s="525"/>
      <c r="G13" s="526">
        <v>779</v>
      </c>
      <c r="H13" s="527"/>
      <c r="I13" s="524"/>
      <c r="J13" s="525"/>
      <c r="K13" s="5"/>
    </row>
    <row r="14" spans="1:11" ht="24.95" customHeight="1" x14ac:dyDescent="0.15">
      <c r="A14" s="5"/>
      <c r="B14" s="532"/>
      <c r="C14" s="533"/>
      <c r="D14" s="129" t="s">
        <v>547</v>
      </c>
      <c r="E14" s="524" t="s">
        <v>560</v>
      </c>
      <c r="F14" s="525"/>
      <c r="G14" s="526">
        <v>115</v>
      </c>
      <c r="H14" s="527"/>
      <c r="I14" s="524" t="s">
        <v>569</v>
      </c>
      <c r="J14" s="525"/>
      <c r="K14" s="5"/>
    </row>
    <row r="15" spans="1:11" ht="24.95" customHeight="1" x14ac:dyDescent="0.15">
      <c r="A15" s="5"/>
      <c r="B15" s="532"/>
      <c r="C15" s="533"/>
      <c r="D15" s="129" t="s">
        <v>548</v>
      </c>
      <c r="E15" s="524" t="s">
        <v>561</v>
      </c>
      <c r="F15" s="525"/>
      <c r="G15" s="526">
        <v>11</v>
      </c>
      <c r="H15" s="527"/>
      <c r="I15" s="524" t="s">
        <v>570</v>
      </c>
      <c r="J15" s="525"/>
      <c r="K15" s="5"/>
    </row>
    <row r="16" spans="1:11" ht="24.95" customHeight="1" x14ac:dyDescent="0.15">
      <c r="A16" s="5"/>
      <c r="B16" s="532"/>
      <c r="C16" s="533"/>
      <c r="D16" s="129" t="s">
        <v>549</v>
      </c>
      <c r="E16" s="524" t="s">
        <v>562</v>
      </c>
      <c r="F16" s="525"/>
      <c r="G16" s="526">
        <v>19</v>
      </c>
      <c r="H16" s="527"/>
      <c r="I16" s="524" t="s">
        <v>570</v>
      </c>
      <c r="J16" s="525"/>
      <c r="K16" s="5"/>
    </row>
    <row r="17" spans="1:11" ht="24.95" customHeight="1" x14ac:dyDescent="0.15">
      <c r="A17" s="5"/>
      <c r="B17" s="532"/>
      <c r="C17" s="533"/>
      <c r="D17" s="129" t="s">
        <v>550</v>
      </c>
      <c r="E17" s="524" t="s">
        <v>563</v>
      </c>
      <c r="F17" s="525"/>
      <c r="G17" s="526">
        <v>2</v>
      </c>
      <c r="H17" s="527"/>
      <c r="I17" s="524" t="s">
        <v>571</v>
      </c>
      <c r="J17" s="525"/>
      <c r="K17" s="5"/>
    </row>
    <row r="18" spans="1:11" ht="24.95" customHeight="1" x14ac:dyDescent="0.15">
      <c r="A18" s="5"/>
      <c r="B18" s="532"/>
      <c r="C18" s="533"/>
      <c r="D18" s="129" t="s">
        <v>551</v>
      </c>
      <c r="E18" s="524" t="s">
        <v>564</v>
      </c>
      <c r="F18" s="525"/>
      <c r="G18" s="526">
        <v>1193</v>
      </c>
      <c r="H18" s="527"/>
      <c r="I18" s="528"/>
      <c r="J18" s="529"/>
      <c r="K18" s="5"/>
    </row>
    <row r="19" spans="1:11" ht="24.95" customHeight="1" x14ac:dyDescent="0.15">
      <c r="A19" s="5"/>
      <c r="B19" s="532"/>
      <c r="C19" s="533"/>
      <c r="D19" s="129" t="s">
        <v>552</v>
      </c>
      <c r="E19" s="524" t="s">
        <v>565</v>
      </c>
      <c r="F19" s="525"/>
      <c r="G19" s="526">
        <v>17</v>
      </c>
      <c r="H19" s="527"/>
      <c r="I19" s="528"/>
      <c r="J19" s="529"/>
      <c r="K19" s="5"/>
    </row>
    <row r="20" spans="1:11" ht="24.95" customHeight="1" x14ac:dyDescent="0.15">
      <c r="A20" s="5"/>
      <c r="B20" s="532"/>
      <c r="C20" s="533"/>
      <c r="D20" s="129" t="s">
        <v>553</v>
      </c>
      <c r="E20" s="524" t="s">
        <v>566</v>
      </c>
      <c r="F20" s="525"/>
      <c r="G20" s="526">
        <v>751</v>
      </c>
      <c r="H20" s="527"/>
      <c r="I20" s="528"/>
      <c r="J20" s="529"/>
      <c r="K20" s="5"/>
    </row>
    <row r="21" spans="1:11" ht="24.95" customHeight="1" x14ac:dyDescent="0.15">
      <c r="A21" s="5"/>
      <c r="B21" s="532"/>
      <c r="C21" s="533"/>
      <c r="D21" s="129" t="s">
        <v>554</v>
      </c>
      <c r="E21" s="524" t="s">
        <v>567</v>
      </c>
      <c r="F21" s="525"/>
      <c r="G21" s="526">
        <v>21</v>
      </c>
      <c r="H21" s="527"/>
      <c r="I21" s="528"/>
      <c r="J21" s="529"/>
      <c r="K21" s="5"/>
    </row>
    <row r="22" spans="1:11" ht="6" hidden="1" customHeight="1" x14ac:dyDescent="0.15">
      <c r="A22" s="5" t="s">
        <v>148</v>
      </c>
      <c r="B22" s="532"/>
      <c r="C22" s="533"/>
      <c r="D22" s="121"/>
      <c r="E22" s="124"/>
      <c r="F22" s="125"/>
      <c r="G22" s="133"/>
      <c r="H22" s="134"/>
      <c r="I22" s="130"/>
      <c r="J22" s="131"/>
      <c r="K22" s="5"/>
    </row>
    <row r="23" spans="1:11" ht="24.95" customHeight="1" x14ac:dyDescent="0.15">
      <c r="A23" s="5"/>
      <c r="B23" s="534"/>
      <c r="C23" s="535"/>
      <c r="D23" s="128" t="s">
        <v>157</v>
      </c>
      <c r="E23" s="536"/>
      <c r="F23" s="537"/>
      <c r="G23" s="538">
        <f>IFERROR(SUM(G8:G22),"")</f>
        <v>4858</v>
      </c>
      <c r="H23" s="539"/>
      <c r="I23" s="536"/>
      <c r="J23" s="537"/>
      <c r="K23" s="5"/>
    </row>
    <row r="24" spans="1:11" ht="24.95" customHeight="1" x14ac:dyDescent="0.15">
      <c r="A24" s="5"/>
      <c r="B24" s="540" t="s">
        <v>158</v>
      </c>
      <c r="C24" s="541"/>
      <c r="D24" s="132"/>
      <c r="E24" s="536"/>
      <c r="F24" s="537"/>
      <c r="G24" s="538">
        <f>IFERROR(SUM(G7,G23),"")</f>
        <v>4858</v>
      </c>
      <c r="H24" s="539"/>
      <c r="I24" s="536"/>
      <c r="J24" s="537"/>
      <c r="K24" s="5"/>
    </row>
    <row r="25" spans="1:11" ht="3.7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12" customHeight="1" x14ac:dyDescent="0.15"/>
  </sheetData>
  <mergeCells count="59">
    <mergeCell ref="E13:F13"/>
    <mergeCell ref="G13:H13"/>
    <mergeCell ref="I13:J13"/>
    <mergeCell ref="E12:F12"/>
    <mergeCell ref="G12:H12"/>
    <mergeCell ref="I12:J12"/>
    <mergeCell ref="E11:F11"/>
    <mergeCell ref="G11:H11"/>
    <mergeCell ref="I11:J11"/>
    <mergeCell ref="E19:F19"/>
    <mergeCell ref="G19:H19"/>
    <mergeCell ref="I19:J19"/>
    <mergeCell ref="E17:F17"/>
    <mergeCell ref="G17:H17"/>
    <mergeCell ref="I17:J17"/>
    <mergeCell ref="E16:F16"/>
    <mergeCell ref="G16:H16"/>
    <mergeCell ref="I16:J16"/>
    <mergeCell ref="E15:F15"/>
    <mergeCell ref="G15:H15"/>
    <mergeCell ref="I15:J15"/>
    <mergeCell ref="E14:F14"/>
    <mergeCell ref="B3:C3"/>
    <mergeCell ref="E3:F3"/>
    <mergeCell ref="G3:H3"/>
    <mergeCell ref="I3:J3"/>
    <mergeCell ref="I2:J2"/>
    <mergeCell ref="B24:C24"/>
    <mergeCell ref="E24:F24"/>
    <mergeCell ref="G24:H24"/>
    <mergeCell ref="I24:J24"/>
    <mergeCell ref="E9:F9"/>
    <mergeCell ref="G9:H9"/>
    <mergeCell ref="I9:J9"/>
    <mergeCell ref="E23:F23"/>
    <mergeCell ref="G23:H23"/>
    <mergeCell ref="I23:J23"/>
    <mergeCell ref="E10:F10"/>
    <mergeCell ref="G10:H10"/>
    <mergeCell ref="I10:J10"/>
    <mergeCell ref="E21:F21"/>
    <mergeCell ref="G21:H21"/>
    <mergeCell ref="G14:H14"/>
    <mergeCell ref="B5:C7"/>
    <mergeCell ref="E18:F18"/>
    <mergeCell ref="G18:H18"/>
    <mergeCell ref="I18:J18"/>
    <mergeCell ref="B9:C23"/>
    <mergeCell ref="E5:F5"/>
    <mergeCell ref="G5:H5"/>
    <mergeCell ref="I5:J5"/>
    <mergeCell ref="E7:F7"/>
    <mergeCell ref="G7:H7"/>
    <mergeCell ref="I7:J7"/>
    <mergeCell ref="I14:J14"/>
    <mergeCell ref="I21:J21"/>
    <mergeCell ref="E20:F20"/>
    <mergeCell ref="G20:H20"/>
    <mergeCell ref="I20:J20"/>
  </mergeCells>
  <phoneticPr fontId="2"/>
  <printOptions horizontalCentered="1"/>
  <pageMargins left="0.39370078740157483" right="0.39370078740157483" top="0.59055118110236215" bottom="0.59055118110236215" header="0" footer="0"/>
  <pageSetup paperSize="9" scale="1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F23"/>
  <sheetViews>
    <sheetView showGridLines="0" zoomScaleNormal="100" zoomScaleSheetLayoutView="100" workbookViewId="0">
      <selection activeCell="K15" sqref="K15"/>
    </sheetView>
  </sheetViews>
  <sheetFormatPr defaultRowHeight="13.5" x14ac:dyDescent="0.15"/>
  <cols>
    <col min="1" max="1" width="0.5" style="1" customWidth="1"/>
    <col min="2" max="3" width="12.625" style="1" customWidth="1"/>
    <col min="4" max="4" width="8.375" style="1" customWidth="1"/>
    <col min="5" max="5" width="16.75" style="1" customWidth="1"/>
    <col min="6" max="6" width="11.125" style="1" customWidth="1"/>
    <col min="7" max="7" width="0.75" style="1" customWidth="1"/>
    <col min="8" max="8" width="12.75" style="1" bestFit="1" customWidth="1"/>
    <col min="9" max="9" width="10.125" style="1" customWidth="1"/>
    <col min="10" max="10" width="12.75" style="1" bestFit="1" customWidth="1"/>
    <col min="11" max="11" width="10.125" style="1" customWidth="1"/>
    <col min="12" max="12" width="12.75" style="1" bestFit="1" customWidth="1"/>
    <col min="13" max="13" width="10.125" style="1" bestFit="1" customWidth="1"/>
    <col min="14" max="16384" width="9" style="1"/>
  </cols>
  <sheetData>
    <row r="1" spans="1:6" ht="15" customHeight="1" x14ac:dyDescent="0.15">
      <c r="B1" s="548" t="s">
        <v>113</v>
      </c>
      <c r="C1" s="548"/>
      <c r="D1" s="548"/>
      <c r="E1" s="548"/>
      <c r="F1" s="548"/>
    </row>
    <row r="2" spans="1:6" ht="14.25" customHeight="1" x14ac:dyDescent="0.15">
      <c r="B2" s="43" t="s">
        <v>114</v>
      </c>
      <c r="F2" s="141" t="s">
        <v>573</v>
      </c>
    </row>
    <row r="3" spans="1:6" x14ac:dyDescent="0.15">
      <c r="B3" s="142" t="s">
        <v>115</v>
      </c>
      <c r="C3" s="142" t="s">
        <v>104</v>
      </c>
      <c r="D3" s="143" t="s">
        <v>116</v>
      </c>
      <c r="E3" s="143"/>
      <c r="F3" s="144" t="s">
        <v>0</v>
      </c>
    </row>
    <row r="4" spans="1:6" hidden="1" x14ac:dyDescent="0.15">
      <c r="A4" s="1" t="s">
        <v>147</v>
      </c>
      <c r="B4" s="135"/>
      <c r="C4" s="135"/>
      <c r="D4" s="546"/>
      <c r="E4" s="547"/>
      <c r="F4" s="136"/>
    </row>
    <row r="5" spans="1:6" x14ac:dyDescent="0.15">
      <c r="B5" s="549" t="s">
        <v>572</v>
      </c>
      <c r="C5" s="551" t="s">
        <v>8</v>
      </c>
      <c r="D5" s="553" t="s">
        <v>518</v>
      </c>
      <c r="E5" s="554"/>
      <c r="F5" s="137" t="s">
        <v>521</v>
      </c>
    </row>
    <row r="6" spans="1:6" x14ac:dyDescent="0.15">
      <c r="B6" s="549"/>
      <c r="C6" s="551"/>
      <c r="D6" s="553"/>
      <c r="E6" s="554"/>
      <c r="F6" s="137"/>
    </row>
    <row r="7" spans="1:6" x14ac:dyDescent="0.15">
      <c r="B7" s="549"/>
      <c r="C7" s="551"/>
      <c r="D7" s="553"/>
      <c r="E7" s="554"/>
      <c r="F7" s="137"/>
    </row>
    <row r="8" spans="1:6" ht="13.5" hidden="1" customHeight="1" x14ac:dyDescent="0.15">
      <c r="A8" s="1" t="s">
        <v>148</v>
      </c>
      <c r="B8" s="549"/>
      <c r="C8" s="551"/>
      <c r="D8" s="555"/>
      <c r="E8" s="556"/>
      <c r="F8" s="138"/>
    </row>
    <row r="9" spans="1:6" x14ac:dyDescent="0.15">
      <c r="B9" s="549"/>
      <c r="C9" s="552"/>
      <c r="D9" s="557" t="s">
        <v>117</v>
      </c>
      <c r="E9" s="558"/>
      <c r="F9" s="139">
        <f>SUM(F4:F8)</f>
        <v>0</v>
      </c>
    </row>
    <row r="10" spans="1:6" ht="13.5" hidden="1" customHeight="1" x14ac:dyDescent="0.15">
      <c r="A10" s="1" t="s">
        <v>147</v>
      </c>
      <c r="B10" s="549"/>
      <c r="C10" s="145"/>
      <c r="D10" s="559" t="s">
        <v>160</v>
      </c>
      <c r="E10" s="146"/>
      <c r="F10" s="140"/>
    </row>
    <row r="11" spans="1:6" x14ac:dyDescent="0.15">
      <c r="B11" s="549"/>
      <c r="C11" s="562" t="s">
        <v>159</v>
      </c>
      <c r="D11" s="560"/>
      <c r="E11" s="149" t="s">
        <v>518</v>
      </c>
      <c r="F11" s="137" t="s">
        <v>521</v>
      </c>
    </row>
    <row r="12" spans="1:6" x14ac:dyDescent="0.15">
      <c r="B12" s="549"/>
      <c r="C12" s="562"/>
      <c r="D12" s="560"/>
      <c r="E12" s="149"/>
      <c r="F12" s="137"/>
    </row>
    <row r="13" spans="1:6" x14ac:dyDescent="0.15">
      <c r="B13" s="549"/>
      <c r="C13" s="551"/>
      <c r="D13" s="560"/>
      <c r="E13" s="149"/>
      <c r="F13" s="137"/>
    </row>
    <row r="14" spans="1:6" ht="13.5" hidden="1" customHeight="1" x14ac:dyDescent="0.15">
      <c r="A14" s="1" t="s">
        <v>148</v>
      </c>
      <c r="B14" s="549"/>
      <c r="C14" s="551"/>
      <c r="D14" s="560"/>
      <c r="E14" s="147"/>
      <c r="F14" s="138"/>
    </row>
    <row r="15" spans="1:6" x14ac:dyDescent="0.15">
      <c r="B15" s="549"/>
      <c r="C15" s="551"/>
      <c r="D15" s="561"/>
      <c r="E15" s="148" t="s">
        <v>112</v>
      </c>
      <c r="F15" s="139">
        <f>SUM(F10:F14)</f>
        <v>0</v>
      </c>
    </row>
    <row r="16" spans="1:6" ht="13.5" hidden="1" customHeight="1" x14ac:dyDescent="0.15">
      <c r="A16" s="1" t="s">
        <v>147</v>
      </c>
      <c r="B16" s="549"/>
      <c r="C16" s="551"/>
      <c r="D16" s="559" t="s">
        <v>161</v>
      </c>
      <c r="E16" s="146"/>
      <c r="F16" s="140"/>
    </row>
    <row r="17" spans="1:6" x14ac:dyDescent="0.15">
      <c r="B17" s="549"/>
      <c r="C17" s="551"/>
      <c r="D17" s="560"/>
      <c r="E17" s="149" t="s">
        <v>518</v>
      </c>
      <c r="F17" s="137" t="s">
        <v>521</v>
      </c>
    </row>
    <row r="18" spans="1:6" x14ac:dyDescent="0.15">
      <c r="B18" s="549"/>
      <c r="C18" s="551"/>
      <c r="D18" s="560"/>
      <c r="E18" s="149"/>
      <c r="F18" s="137"/>
    </row>
    <row r="19" spans="1:6" x14ac:dyDescent="0.15">
      <c r="B19" s="549"/>
      <c r="C19" s="551"/>
      <c r="D19" s="560"/>
      <c r="E19" s="149"/>
      <c r="F19" s="137"/>
    </row>
    <row r="20" spans="1:6" ht="13.5" hidden="1" customHeight="1" x14ac:dyDescent="0.15">
      <c r="A20" s="1" t="s">
        <v>148</v>
      </c>
      <c r="B20" s="549"/>
      <c r="C20" s="551"/>
      <c r="D20" s="560"/>
      <c r="E20" s="147"/>
      <c r="F20" s="138"/>
    </row>
    <row r="21" spans="1:6" x14ac:dyDescent="0.15">
      <c r="B21" s="549"/>
      <c r="C21" s="551"/>
      <c r="D21" s="561"/>
      <c r="E21" s="148" t="s">
        <v>112</v>
      </c>
      <c r="F21" s="139">
        <f>SUM(F16:F20)</f>
        <v>0</v>
      </c>
    </row>
    <row r="22" spans="1:6" x14ac:dyDescent="0.15">
      <c r="B22" s="549"/>
      <c r="C22" s="552"/>
      <c r="D22" s="557" t="s">
        <v>117</v>
      </c>
      <c r="E22" s="558"/>
      <c r="F22" s="139">
        <f>SUM(F15,F21)</f>
        <v>0</v>
      </c>
    </row>
    <row r="23" spans="1:6" x14ac:dyDescent="0.15">
      <c r="B23" s="550"/>
      <c r="C23" s="557" t="s">
        <v>7</v>
      </c>
      <c r="D23" s="563"/>
      <c r="E23" s="558"/>
      <c r="F23" s="139">
        <f>SUM(F9,F22)</f>
        <v>0</v>
      </c>
    </row>
  </sheetData>
  <mergeCells count="14">
    <mergeCell ref="D4:E4"/>
    <mergeCell ref="B1:F1"/>
    <mergeCell ref="B5:B23"/>
    <mergeCell ref="C5:C9"/>
    <mergeCell ref="D5:E5"/>
    <mergeCell ref="D6:E6"/>
    <mergeCell ref="D7:E7"/>
    <mergeCell ref="D8:E8"/>
    <mergeCell ref="D9:E9"/>
    <mergeCell ref="D10:D15"/>
    <mergeCell ref="C11:C22"/>
    <mergeCell ref="D16:D21"/>
    <mergeCell ref="D22:E22"/>
    <mergeCell ref="C23:E23"/>
  </mergeCells>
  <phoneticPr fontId="2"/>
  <printOptions horizontalCentered="1"/>
  <pageMargins left="0.39370078740157483" right="0.39370078740157483" top="0.59055118110236215" bottom="0.59055118110236215" header="0" footer="0"/>
  <pageSetup paperSize="9" scale="13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H14"/>
  <sheetViews>
    <sheetView topLeftCell="B1" zoomScaleNormal="100" zoomScaleSheetLayoutView="72" workbookViewId="0">
      <selection activeCell="G6" sqref="G6"/>
    </sheetView>
  </sheetViews>
  <sheetFormatPr defaultRowHeight="13.5" x14ac:dyDescent="0.15"/>
  <cols>
    <col min="1" max="1" width="5" style="44" customWidth="1"/>
    <col min="2" max="2" width="23.625" style="44" customWidth="1"/>
    <col min="3" max="7" width="15.625" style="44" customWidth="1"/>
    <col min="8" max="8" width="4.875" style="44" customWidth="1"/>
    <col min="9" max="16384" width="9" style="1"/>
  </cols>
  <sheetData>
    <row r="1" spans="1:8" s="44" customFormat="1" ht="18" customHeight="1" x14ac:dyDescent="0.15">
      <c r="B1" s="565" t="s">
        <v>118</v>
      </c>
      <c r="C1" s="566"/>
      <c r="D1" s="566"/>
      <c r="E1" s="567" t="s">
        <v>573</v>
      </c>
      <c r="F1" s="567"/>
      <c r="G1" s="567"/>
    </row>
    <row r="2" spans="1:8" s="44" customFormat="1" ht="24.95" customHeight="1" x14ac:dyDescent="0.15">
      <c r="B2" s="568" t="s">
        <v>9</v>
      </c>
      <c r="C2" s="568" t="s">
        <v>111</v>
      </c>
      <c r="D2" s="569" t="s">
        <v>119</v>
      </c>
      <c r="E2" s="568"/>
      <c r="F2" s="568"/>
      <c r="G2" s="568"/>
    </row>
    <row r="3" spans="1:8" s="45" customFormat="1" ht="27.95" customHeight="1" x14ac:dyDescent="0.15">
      <c r="B3" s="568"/>
      <c r="C3" s="568"/>
      <c r="D3" s="150" t="s">
        <v>120</v>
      </c>
      <c r="E3" s="151" t="s">
        <v>121</v>
      </c>
      <c r="F3" s="151" t="s">
        <v>122</v>
      </c>
      <c r="G3" s="151" t="s">
        <v>123</v>
      </c>
    </row>
    <row r="4" spans="1:8" s="44" customFormat="1" ht="36" customHeight="1" x14ac:dyDescent="0.15">
      <c r="B4" s="152" t="s">
        <v>124</v>
      </c>
      <c r="C4" s="153">
        <f>IFERROR(SUM(D4:G4),"")</f>
        <v>1283</v>
      </c>
      <c r="D4" s="154"/>
      <c r="E4" s="155"/>
      <c r="F4" s="155"/>
      <c r="G4" s="155">
        <v>1283</v>
      </c>
    </row>
    <row r="5" spans="1:8" s="44" customFormat="1" ht="36" customHeight="1" x14ac:dyDescent="0.15">
      <c r="B5" s="152" t="s">
        <v>125</v>
      </c>
      <c r="C5" s="153">
        <f t="shared" ref="C5:C8" si="0">IFERROR(SUM(D5:G5),"")</f>
        <v>332</v>
      </c>
      <c r="D5" s="156"/>
      <c r="E5" s="157"/>
      <c r="F5" s="155"/>
      <c r="G5" s="157">
        <v>332</v>
      </c>
    </row>
    <row r="6" spans="1:8" s="44" customFormat="1" ht="36" customHeight="1" x14ac:dyDescent="0.15">
      <c r="B6" s="152" t="s">
        <v>126</v>
      </c>
      <c r="C6" s="153">
        <f t="shared" si="0"/>
        <v>2500</v>
      </c>
      <c r="D6" s="156"/>
      <c r="E6" s="157"/>
      <c r="F6" s="155"/>
      <c r="G6" s="157">
        <v>2500</v>
      </c>
    </row>
    <row r="7" spans="1:8" s="44" customFormat="1" ht="36" customHeight="1" x14ac:dyDescent="0.15">
      <c r="B7" s="152" t="s">
        <v>110</v>
      </c>
      <c r="C7" s="153">
        <f t="shared" si="0"/>
        <v>0</v>
      </c>
      <c r="D7" s="156"/>
      <c r="E7" s="157"/>
      <c r="F7" s="157"/>
      <c r="G7" s="157">
        <v>0</v>
      </c>
    </row>
    <row r="8" spans="1:8" s="44" customFormat="1" ht="36" customHeight="1" x14ac:dyDescent="0.15">
      <c r="B8" s="158" t="s">
        <v>10</v>
      </c>
      <c r="C8" s="153">
        <f t="shared" si="0"/>
        <v>4115</v>
      </c>
      <c r="D8" s="159">
        <f>IFERROR(SUM(D4:D7),"")</f>
        <v>0</v>
      </c>
      <c r="E8" s="159">
        <f t="shared" ref="E8:G8" si="1">IFERROR(SUM(E4:E7),"")</f>
        <v>0</v>
      </c>
      <c r="F8" s="159">
        <f t="shared" si="1"/>
        <v>0</v>
      </c>
      <c r="G8" s="159">
        <f t="shared" si="1"/>
        <v>4115</v>
      </c>
    </row>
    <row r="9" spans="1:8" s="46" customFormat="1" x14ac:dyDescent="0.15"/>
    <row r="10" spans="1:8" s="46" customFormat="1" ht="21.75" customHeight="1" x14ac:dyDescent="0.15"/>
    <row r="11" spans="1:8" x14ac:dyDescent="0.15">
      <c r="A11" s="46"/>
      <c r="B11" s="564"/>
      <c r="C11" s="564"/>
      <c r="D11" s="564"/>
      <c r="E11" s="564"/>
      <c r="F11" s="564"/>
      <c r="G11" s="564"/>
      <c r="H11" s="46"/>
    </row>
    <row r="12" spans="1:8" x14ac:dyDescent="0.15">
      <c r="A12" s="46"/>
      <c r="B12" s="47"/>
      <c r="C12" s="47"/>
      <c r="D12" s="47"/>
      <c r="E12" s="47"/>
      <c r="F12" s="47"/>
      <c r="G12" s="47"/>
      <c r="H12" s="46"/>
    </row>
    <row r="13" spans="1:8" x14ac:dyDescent="0.15">
      <c r="B13" s="48"/>
      <c r="C13" s="47"/>
      <c r="D13" s="48"/>
      <c r="E13" s="48"/>
      <c r="F13" s="48"/>
      <c r="G13" s="48"/>
    </row>
    <row r="14" spans="1:8" x14ac:dyDescent="0.15">
      <c r="A14" s="45"/>
      <c r="B14" s="45"/>
      <c r="C14" s="45"/>
      <c r="D14" s="45"/>
      <c r="E14" s="45"/>
      <c r="F14" s="45"/>
      <c r="G14" s="45"/>
      <c r="H14" s="45"/>
    </row>
  </sheetData>
  <mergeCells count="6">
    <mergeCell ref="B11:G11"/>
    <mergeCell ref="B1:D1"/>
    <mergeCell ref="E1:G1"/>
    <mergeCell ref="B2:B3"/>
    <mergeCell ref="C2:C3"/>
    <mergeCell ref="D2:G2"/>
  </mergeCells>
  <phoneticPr fontId="2"/>
  <printOptions horizontalCentered="1"/>
  <pageMargins left="0.39370078740157483" right="0.39370078740157483" top="0.59055118110236215" bottom="0.59055118110236215" header="0" footer="0"/>
  <pageSetup paperSize="9" scale="12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C15"/>
  <sheetViews>
    <sheetView showGridLines="0" zoomScaleNormal="100" zoomScaleSheetLayoutView="100" workbookViewId="0">
      <selection activeCell="C6" sqref="C6"/>
    </sheetView>
  </sheetViews>
  <sheetFormatPr defaultRowHeight="13.5" x14ac:dyDescent="0.15"/>
  <cols>
    <col min="1" max="1" width="2.875" style="44" customWidth="1"/>
    <col min="2" max="2" width="35.625" style="44" customWidth="1"/>
    <col min="3" max="3" width="30.625" style="44" customWidth="1"/>
    <col min="4" max="4" width="15.625" style="1" customWidth="1"/>
    <col min="5" max="16384" width="9" style="1"/>
  </cols>
  <sheetData>
    <row r="1" spans="1:3" ht="18" customHeight="1" x14ac:dyDescent="0.15">
      <c r="A1" s="1"/>
      <c r="B1" s="1" t="s">
        <v>130</v>
      </c>
      <c r="C1" s="1"/>
    </row>
    <row r="2" spans="1:3" s="44" customFormat="1" ht="18" customHeight="1" x14ac:dyDescent="0.15">
      <c r="B2" s="2" t="s">
        <v>127</v>
      </c>
      <c r="C2" s="160" t="s">
        <v>578</v>
      </c>
    </row>
    <row r="3" spans="1:3" s="45" customFormat="1" ht="27.95" customHeight="1" x14ac:dyDescent="0.15">
      <c r="B3" s="161" t="s">
        <v>33</v>
      </c>
      <c r="C3" s="151" t="s">
        <v>131</v>
      </c>
    </row>
    <row r="4" spans="1:3" s="45" customFormat="1" ht="9" hidden="1" customHeight="1" x14ac:dyDescent="0.15">
      <c r="A4" s="45" t="s">
        <v>145</v>
      </c>
      <c r="B4" s="161"/>
      <c r="C4" s="162"/>
    </row>
    <row r="5" spans="1:3" s="44" customFormat="1" ht="30" customHeight="1" x14ac:dyDescent="0.15">
      <c r="B5" s="163" t="s">
        <v>132</v>
      </c>
      <c r="C5" s="155">
        <v>2004</v>
      </c>
    </row>
    <row r="6" spans="1:3" s="44" customFormat="1" ht="30" customHeight="1" x14ac:dyDescent="0.15">
      <c r="B6" s="163" t="s">
        <v>133</v>
      </c>
      <c r="C6" s="157"/>
    </row>
    <row r="7" spans="1:3" s="44" customFormat="1" ht="30" customHeight="1" x14ac:dyDescent="0.15">
      <c r="B7" s="163" t="s">
        <v>134</v>
      </c>
      <c r="C7" s="157"/>
    </row>
    <row r="8" spans="1:3" s="44" customFormat="1" ht="9" hidden="1" customHeight="1" x14ac:dyDescent="0.15">
      <c r="A8" s="44" t="s">
        <v>146</v>
      </c>
      <c r="B8" s="164"/>
      <c r="C8" s="165"/>
    </row>
    <row r="9" spans="1:3" s="44" customFormat="1" ht="30" customHeight="1" x14ac:dyDescent="0.15">
      <c r="B9" s="158" t="s">
        <v>10</v>
      </c>
      <c r="C9" s="159">
        <f>IFERROR(SUM(C4:C8),"")</f>
        <v>2004</v>
      </c>
    </row>
    <row r="10" spans="1:3" s="46" customFormat="1" x14ac:dyDescent="0.15"/>
    <row r="11" spans="1:3" s="46" customFormat="1" ht="21.75" customHeight="1" x14ac:dyDescent="0.15"/>
    <row r="12" spans="1:3" x14ac:dyDescent="0.15">
      <c r="A12" s="46"/>
      <c r="B12" s="564"/>
      <c r="C12" s="564"/>
    </row>
    <row r="13" spans="1:3" x14ac:dyDescent="0.15">
      <c r="A13" s="46"/>
      <c r="B13" s="47"/>
      <c r="C13" s="47"/>
    </row>
    <row r="14" spans="1:3" x14ac:dyDescent="0.15">
      <c r="B14" s="48"/>
      <c r="C14" s="47"/>
    </row>
    <row r="15" spans="1:3" x14ac:dyDescent="0.15">
      <c r="A15" s="45"/>
      <c r="B15" s="45"/>
      <c r="C15" s="45"/>
    </row>
  </sheetData>
  <mergeCells count="1">
    <mergeCell ref="B12:C12"/>
  </mergeCells>
  <phoneticPr fontId="2"/>
  <pageMargins left="0.39370078740157483" right="0.39370078740157483" top="0.59055118110236215" bottom="0.59055118110236215" header="0" footer="0"/>
  <pageSetup paperSize="9" scale="13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2.75" bestFit="1" customWidth="1"/>
    <col min="9" max="9" width="10.125" customWidth="1"/>
    <col min="10" max="10" width="12.75" bestFit="1" customWidth="1"/>
    <col min="11" max="11" width="10.125" customWidth="1"/>
    <col min="12" max="12" width="12.75" bestFit="1" customWidth="1"/>
    <col min="13" max="13" width="10.125" bestFit="1" customWidth="1"/>
  </cols>
  <sheetData>
    <row r="2" spans="1:6" hidden="1" x14ac:dyDescent="0.15">
      <c r="A2" t="s">
        <v>147</v>
      </c>
      <c r="B2" s="3"/>
      <c r="C2" s="3"/>
      <c r="D2" s="570"/>
      <c r="E2" s="571"/>
      <c r="F2" s="4"/>
    </row>
    <row r="3" spans="1:6" x14ac:dyDescent="0.15">
      <c r="B3" s="549"/>
      <c r="C3" s="551" t="s">
        <v>8</v>
      </c>
      <c r="D3" s="553"/>
      <c r="E3" s="554"/>
      <c r="F3" s="137"/>
    </row>
    <row r="4" spans="1:6" x14ac:dyDescent="0.15">
      <c r="B4" s="549"/>
      <c r="C4" s="551"/>
      <c r="D4" s="553"/>
      <c r="E4" s="554"/>
      <c r="F4" s="137"/>
    </row>
    <row r="5" spans="1:6" x14ac:dyDescent="0.15">
      <c r="B5" s="549"/>
      <c r="C5" s="551"/>
      <c r="D5" s="553"/>
      <c r="E5" s="554"/>
      <c r="F5" s="137"/>
    </row>
    <row r="6" spans="1:6" ht="13.5" hidden="1" customHeight="1" x14ac:dyDescent="0.15">
      <c r="A6" t="s">
        <v>148</v>
      </c>
      <c r="B6" s="549"/>
      <c r="C6" s="551"/>
      <c r="D6" s="555"/>
      <c r="E6" s="556"/>
      <c r="F6" s="138"/>
    </row>
    <row r="7" spans="1:6" x14ac:dyDescent="0.15">
      <c r="B7" s="549"/>
      <c r="C7" s="552"/>
      <c r="D7" s="557" t="s">
        <v>117</v>
      </c>
      <c r="E7" s="558"/>
      <c r="F7" s="139">
        <f>SUM(F2:F6)</f>
        <v>0</v>
      </c>
    </row>
    <row r="8" spans="1:6" ht="13.5" hidden="1" customHeight="1" x14ac:dyDescent="0.15">
      <c r="A8" t="s">
        <v>147</v>
      </c>
      <c r="B8" s="549"/>
      <c r="C8" s="145"/>
      <c r="D8" s="559" t="s">
        <v>160</v>
      </c>
      <c r="E8" s="146"/>
      <c r="F8" s="140"/>
    </row>
    <row r="9" spans="1:6" ht="13.5" customHeight="1" x14ac:dyDescent="0.15">
      <c r="B9" s="549"/>
      <c r="C9" s="562" t="s">
        <v>159</v>
      </c>
      <c r="D9" s="560"/>
      <c r="E9" s="149"/>
      <c r="F9" s="137"/>
    </row>
    <row r="10" spans="1:6" x14ac:dyDescent="0.15">
      <c r="B10" s="549"/>
      <c r="C10" s="562"/>
      <c r="D10" s="560"/>
      <c r="E10" s="149"/>
      <c r="F10" s="137"/>
    </row>
    <row r="11" spans="1:6" x14ac:dyDescent="0.15">
      <c r="B11" s="549"/>
      <c r="C11" s="551"/>
      <c r="D11" s="560"/>
      <c r="E11" s="149"/>
      <c r="F11" s="137"/>
    </row>
    <row r="12" spans="1:6" ht="13.5" hidden="1" customHeight="1" x14ac:dyDescent="0.15">
      <c r="A12" t="s">
        <v>148</v>
      </c>
      <c r="B12" s="549"/>
      <c r="C12" s="551"/>
      <c r="D12" s="560"/>
      <c r="E12" s="147"/>
      <c r="F12" s="138"/>
    </row>
    <row r="13" spans="1:6" x14ac:dyDescent="0.15">
      <c r="B13" s="549"/>
      <c r="C13" s="551"/>
      <c r="D13" s="561"/>
      <c r="E13" s="148" t="s">
        <v>112</v>
      </c>
      <c r="F13" s="139">
        <f>SUM(F8:F12)</f>
        <v>0</v>
      </c>
    </row>
    <row r="14" spans="1:6" ht="13.5" hidden="1" customHeight="1" x14ac:dyDescent="0.15">
      <c r="A14" t="s">
        <v>147</v>
      </c>
      <c r="B14" s="549"/>
      <c r="C14" s="551"/>
      <c r="D14" s="559" t="s">
        <v>161</v>
      </c>
      <c r="E14" s="146"/>
      <c r="F14" s="140"/>
    </row>
    <row r="15" spans="1:6" ht="13.5" customHeight="1" x14ac:dyDescent="0.15">
      <c r="B15" s="549"/>
      <c r="C15" s="551"/>
      <c r="D15" s="560"/>
      <c r="E15" s="149"/>
      <c r="F15" s="137"/>
    </row>
    <row r="16" spans="1:6" x14ac:dyDescent="0.15">
      <c r="B16" s="549"/>
      <c r="C16" s="551"/>
      <c r="D16" s="560"/>
      <c r="E16" s="149"/>
      <c r="F16" s="137"/>
    </row>
    <row r="17" spans="1:6" x14ac:dyDescent="0.15">
      <c r="B17" s="549"/>
      <c r="C17" s="551"/>
      <c r="D17" s="560"/>
      <c r="E17" s="149"/>
      <c r="F17" s="137"/>
    </row>
    <row r="18" spans="1:6" ht="13.5" hidden="1" customHeight="1" x14ac:dyDescent="0.15">
      <c r="A18" t="s">
        <v>148</v>
      </c>
      <c r="B18" s="549"/>
      <c r="C18" s="551"/>
      <c r="D18" s="560"/>
      <c r="E18" s="147"/>
      <c r="F18" s="138"/>
    </row>
    <row r="19" spans="1:6" x14ac:dyDescent="0.15">
      <c r="B19" s="549"/>
      <c r="C19" s="551"/>
      <c r="D19" s="561"/>
      <c r="E19" s="148" t="s">
        <v>112</v>
      </c>
      <c r="F19" s="139">
        <f>SUM(F14:F18)</f>
        <v>0</v>
      </c>
    </row>
    <row r="20" spans="1:6" x14ac:dyDescent="0.15">
      <c r="B20" s="549"/>
      <c r="C20" s="552"/>
      <c r="D20" s="557" t="s">
        <v>117</v>
      </c>
      <c r="E20" s="558"/>
      <c r="F20" s="139">
        <f>SUM(F13,F19)</f>
        <v>0</v>
      </c>
    </row>
    <row r="21" spans="1:6" x14ac:dyDescent="0.15">
      <c r="B21" s="550"/>
      <c r="C21" s="557" t="s">
        <v>7</v>
      </c>
      <c r="D21" s="563"/>
      <c r="E21" s="558"/>
      <c r="F21" s="139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 x14ac:dyDescent="0.15"/>
  <cols>
    <col min="1" max="1" width="9" style="217" hidden="1" customWidth="1"/>
    <col min="2" max="2" width="1.125" style="218" customWidth="1"/>
    <col min="3" max="3" width="1.625" style="218" customWidth="1"/>
    <col min="4" max="9" width="2" style="218" customWidth="1"/>
    <col min="10" max="10" width="15.375" style="218" customWidth="1"/>
    <col min="11" max="11" width="21.625" style="218" bestFit="1" customWidth="1"/>
    <col min="12" max="12" width="3" style="218" bestFit="1" customWidth="1"/>
    <col min="13" max="13" width="21.625" style="218" bestFit="1" customWidth="1"/>
    <col min="14" max="14" width="3" style="218" bestFit="1" customWidth="1"/>
    <col min="15" max="15" width="21.625" style="218" bestFit="1" customWidth="1"/>
    <col min="16" max="16" width="3" style="218" bestFit="1" customWidth="1"/>
    <col min="17" max="17" width="21.625" style="218" hidden="1" customWidth="1"/>
    <col min="18" max="18" width="3" style="218" hidden="1" customWidth="1"/>
    <col min="19" max="19" width="1" style="218" customWidth="1"/>
    <col min="20" max="20" width="9" style="218"/>
    <col min="21" max="24" width="0" style="218" hidden="1" customWidth="1"/>
    <col min="25" max="16384" width="9" style="218"/>
  </cols>
  <sheetData>
    <row r="1" spans="1:24" x14ac:dyDescent="0.15">
      <c r="C1" s="218" t="s">
        <v>165</v>
      </c>
    </row>
    <row r="2" spans="1:24" x14ac:dyDescent="0.15">
      <c r="C2" s="218" t="s">
        <v>166</v>
      </c>
    </row>
    <row r="3" spans="1:24" x14ac:dyDescent="0.15">
      <c r="C3" s="218" t="s">
        <v>167</v>
      </c>
    </row>
    <row r="4" spans="1:24" x14ac:dyDescent="0.15">
      <c r="C4" s="218" t="s">
        <v>168</v>
      </c>
    </row>
    <row r="5" spans="1:24" x14ac:dyDescent="0.15">
      <c r="C5" s="218" t="s">
        <v>169</v>
      </c>
    </row>
    <row r="6" spans="1:24" x14ac:dyDescent="0.15">
      <c r="C6" s="218" t="s">
        <v>170</v>
      </c>
    </row>
    <row r="7" spans="1:24" x14ac:dyDescent="0.15">
      <c r="C7" s="218" t="s">
        <v>171</v>
      </c>
    </row>
    <row r="9" spans="1:24" ht="24" x14ac:dyDescent="0.25">
      <c r="B9" s="219"/>
      <c r="C9" s="409" t="s">
        <v>319</v>
      </c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</row>
    <row r="10" spans="1:24" ht="17.25" x14ac:dyDescent="0.2">
      <c r="B10" s="220"/>
      <c r="C10" s="410" t="s">
        <v>320</v>
      </c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</row>
    <row r="11" spans="1:24" ht="17.25" x14ac:dyDescent="0.2">
      <c r="B11" s="220"/>
      <c r="C11" s="410" t="s">
        <v>321</v>
      </c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</row>
    <row r="12" spans="1:24" ht="15.75" customHeight="1" thickBot="1" x14ac:dyDescent="0.2">
      <c r="B12" s="221"/>
      <c r="C12" s="222"/>
      <c r="D12" s="222"/>
      <c r="E12" s="222"/>
      <c r="F12" s="222"/>
      <c r="G12" s="222"/>
      <c r="H12" s="222"/>
      <c r="I12" s="222"/>
      <c r="J12" s="223"/>
      <c r="K12" s="222"/>
      <c r="L12" s="223"/>
      <c r="M12" s="222"/>
      <c r="N12" s="222"/>
      <c r="O12" s="222"/>
      <c r="P12" s="224" t="s">
        <v>174</v>
      </c>
      <c r="Q12" s="222"/>
      <c r="R12" s="223"/>
    </row>
    <row r="13" spans="1:24" ht="12.75" customHeight="1" x14ac:dyDescent="0.15">
      <c r="B13" s="225"/>
      <c r="C13" s="411" t="s">
        <v>177</v>
      </c>
      <c r="D13" s="412"/>
      <c r="E13" s="412"/>
      <c r="F13" s="412"/>
      <c r="G13" s="412"/>
      <c r="H13" s="412"/>
      <c r="I13" s="412"/>
      <c r="J13" s="413"/>
      <c r="K13" s="417" t="s">
        <v>322</v>
      </c>
      <c r="L13" s="412"/>
      <c r="M13" s="226"/>
      <c r="N13" s="226"/>
      <c r="O13" s="226"/>
      <c r="P13" s="227"/>
      <c r="Q13" s="226"/>
      <c r="R13" s="227"/>
    </row>
    <row r="14" spans="1:24" ht="29.25" customHeight="1" thickBot="1" x14ac:dyDescent="0.2">
      <c r="A14" s="217" t="s">
        <v>175</v>
      </c>
      <c r="B14" s="225"/>
      <c r="C14" s="414"/>
      <c r="D14" s="415"/>
      <c r="E14" s="415"/>
      <c r="F14" s="415"/>
      <c r="G14" s="415"/>
      <c r="H14" s="415"/>
      <c r="I14" s="415"/>
      <c r="J14" s="416"/>
      <c r="K14" s="418"/>
      <c r="L14" s="415"/>
      <c r="M14" s="419" t="s">
        <v>323</v>
      </c>
      <c r="N14" s="420"/>
      <c r="O14" s="419" t="s">
        <v>324</v>
      </c>
      <c r="P14" s="421"/>
      <c r="Q14" s="422" t="s">
        <v>325</v>
      </c>
      <c r="R14" s="423"/>
    </row>
    <row r="15" spans="1:24" ht="15.95" customHeight="1" x14ac:dyDescent="0.15">
      <c r="A15" s="217" t="s">
        <v>326</v>
      </c>
      <c r="B15" s="228"/>
      <c r="C15" s="229" t="s">
        <v>327</v>
      </c>
      <c r="D15" s="230"/>
      <c r="E15" s="230"/>
      <c r="F15" s="230"/>
      <c r="G15" s="230"/>
      <c r="H15" s="230"/>
      <c r="I15" s="230"/>
      <c r="J15" s="231"/>
      <c r="K15" s="232">
        <v>18239103248</v>
      </c>
      <c r="L15" s="233"/>
      <c r="M15" s="232">
        <v>15812697172</v>
      </c>
      <c r="N15" s="234"/>
      <c r="O15" s="232">
        <v>2426406076</v>
      </c>
      <c r="P15" s="235"/>
      <c r="Q15" s="236" t="s">
        <v>185</v>
      </c>
      <c r="R15" s="235"/>
      <c r="U15" s="237" t="str">
        <f t="shared" ref="U15:U20" si="0">IF(COUNTIF(V15:X15,"-")=COUNTA(V15:X15),"-",SUM(V15:X15))</f>
        <v>-</v>
      </c>
      <c r="V15" s="237" t="s">
        <v>185</v>
      </c>
      <c r="W15" s="237" t="s">
        <v>185</v>
      </c>
      <c r="X15" s="237" t="s">
        <v>185</v>
      </c>
    </row>
    <row r="16" spans="1:24" ht="15.95" customHeight="1" x14ac:dyDescent="0.15">
      <c r="A16" s="217" t="s">
        <v>328</v>
      </c>
      <c r="B16" s="228"/>
      <c r="C16" s="192"/>
      <c r="D16" s="186" t="s">
        <v>329</v>
      </c>
      <c r="E16" s="186"/>
      <c r="F16" s="186"/>
      <c r="G16" s="186"/>
      <c r="H16" s="186"/>
      <c r="I16" s="186"/>
      <c r="J16" s="238"/>
      <c r="K16" s="239">
        <v>1282791546</v>
      </c>
      <c r="L16" s="240"/>
      <c r="M16" s="428"/>
      <c r="N16" s="429"/>
      <c r="O16" s="239">
        <v>1282791546</v>
      </c>
      <c r="P16" s="241"/>
      <c r="Q16" s="242" t="s">
        <v>185</v>
      </c>
      <c r="R16" s="243"/>
      <c r="U16" s="237" t="str">
        <f t="shared" si="0"/>
        <v>-</v>
      </c>
      <c r="V16" s="237" t="s">
        <v>185</v>
      </c>
      <c r="W16" s="237" t="s">
        <v>185</v>
      </c>
      <c r="X16" s="237" t="s">
        <v>185</v>
      </c>
    </row>
    <row r="17" spans="1:24" ht="15.95" customHeight="1" x14ac:dyDescent="0.15">
      <c r="A17" s="217" t="s">
        <v>330</v>
      </c>
      <c r="B17" s="225"/>
      <c r="C17" s="244"/>
      <c r="D17" s="238" t="s">
        <v>331</v>
      </c>
      <c r="E17" s="238"/>
      <c r="F17" s="238"/>
      <c r="G17" s="238"/>
      <c r="H17" s="238"/>
      <c r="I17" s="238"/>
      <c r="J17" s="238"/>
      <c r="K17" s="239" t="s">
        <v>185</v>
      </c>
      <c r="L17" s="240"/>
      <c r="M17" s="430"/>
      <c r="N17" s="431"/>
      <c r="O17" s="239" t="s">
        <v>185</v>
      </c>
      <c r="P17" s="241"/>
      <c r="Q17" s="242" t="str">
        <f>IF(COUNTIF(Q18:Q19,"-")=COUNTA(Q18:Q19),"-",SUM(Q18:Q19))</f>
        <v>-</v>
      </c>
      <c r="R17" s="241"/>
      <c r="U17" s="237" t="str">
        <f t="shared" si="0"/>
        <v>-</v>
      </c>
      <c r="V17" s="237" t="s">
        <v>185</v>
      </c>
      <c r="W17" s="237" t="str">
        <f>IF(COUNTIF(W18:W19,"-")=COUNTA(W18:W19),"-",SUM(W18:W19))</f>
        <v>-</v>
      </c>
      <c r="X17" s="237" t="s">
        <v>185</v>
      </c>
    </row>
    <row r="18" spans="1:24" ht="15.95" customHeight="1" x14ac:dyDescent="0.15">
      <c r="A18" s="217" t="s">
        <v>332</v>
      </c>
      <c r="B18" s="225"/>
      <c r="C18" s="245"/>
      <c r="D18" s="238"/>
      <c r="E18" s="246" t="s">
        <v>333</v>
      </c>
      <c r="F18" s="246"/>
      <c r="G18" s="246"/>
      <c r="H18" s="246"/>
      <c r="I18" s="246"/>
      <c r="J18" s="238"/>
      <c r="K18" s="239" t="s">
        <v>185</v>
      </c>
      <c r="L18" s="240"/>
      <c r="M18" s="430"/>
      <c r="N18" s="431"/>
      <c r="O18" s="239" t="s">
        <v>149</v>
      </c>
      <c r="P18" s="241"/>
      <c r="Q18" s="242" t="s">
        <v>185</v>
      </c>
      <c r="R18" s="241"/>
      <c r="U18" s="237" t="str">
        <f t="shared" si="0"/>
        <v>-</v>
      </c>
      <c r="V18" s="237" t="s">
        <v>185</v>
      </c>
      <c r="W18" s="237" t="s">
        <v>185</v>
      </c>
      <c r="X18" s="237" t="s">
        <v>185</v>
      </c>
    </row>
    <row r="19" spans="1:24" ht="15.95" customHeight="1" x14ac:dyDescent="0.15">
      <c r="A19" s="217" t="s">
        <v>334</v>
      </c>
      <c r="B19" s="225"/>
      <c r="C19" s="247"/>
      <c r="D19" s="248"/>
      <c r="E19" s="248" t="s">
        <v>335</v>
      </c>
      <c r="F19" s="248"/>
      <c r="G19" s="248"/>
      <c r="H19" s="248"/>
      <c r="I19" s="248"/>
      <c r="J19" s="249"/>
      <c r="K19" s="250" t="s">
        <v>185</v>
      </c>
      <c r="L19" s="251"/>
      <c r="M19" s="432"/>
      <c r="N19" s="433"/>
      <c r="O19" s="250" t="s">
        <v>149</v>
      </c>
      <c r="P19" s="252"/>
      <c r="Q19" s="253" t="s">
        <v>185</v>
      </c>
      <c r="R19" s="252"/>
      <c r="U19" s="237" t="str">
        <f t="shared" si="0"/>
        <v>-</v>
      </c>
      <c r="V19" s="237" t="s">
        <v>185</v>
      </c>
      <c r="W19" s="237" t="s">
        <v>185</v>
      </c>
      <c r="X19" s="237" t="s">
        <v>185</v>
      </c>
    </row>
    <row r="20" spans="1:24" ht="15.95" customHeight="1" x14ac:dyDescent="0.15">
      <c r="A20" s="217" t="s">
        <v>336</v>
      </c>
      <c r="B20" s="225"/>
      <c r="C20" s="254"/>
      <c r="D20" s="255" t="s">
        <v>337</v>
      </c>
      <c r="E20" s="256"/>
      <c r="F20" s="255"/>
      <c r="G20" s="255"/>
      <c r="H20" s="255"/>
      <c r="I20" s="255"/>
      <c r="J20" s="257"/>
      <c r="K20" s="258">
        <v>1282791546</v>
      </c>
      <c r="L20" s="259"/>
      <c r="M20" s="434"/>
      <c r="N20" s="435"/>
      <c r="O20" s="258">
        <v>1282791546</v>
      </c>
      <c r="P20" s="260"/>
      <c r="Q20" s="261" t="str">
        <f>IF(COUNTIF(Q16:Q17,"-")=COUNTA(Q16:Q17),"-",SUM(Q16:Q17))</f>
        <v>-</v>
      </c>
      <c r="R20" s="260"/>
      <c r="U20" s="237" t="str">
        <f t="shared" si="0"/>
        <v>-</v>
      </c>
      <c r="V20" s="237" t="s">
        <v>185</v>
      </c>
      <c r="W20" s="237" t="str">
        <f>IF(COUNTIF(W16:W17,"-")=COUNTA(W16:W17),"-",SUM(W16:W17))</f>
        <v>-</v>
      </c>
      <c r="X20" s="237" t="s">
        <v>185</v>
      </c>
    </row>
    <row r="21" spans="1:24" ht="15.95" customHeight="1" x14ac:dyDescent="0.15">
      <c r="A21" s="217" t="s">
        <v>338</v>
      </c>
      <c r="B21" s="225"/>
      <c r="C21" s="192"/>
      <c r="D21" s="262" t="s">
        <v>339</v>
      </c>
      <c r="E21" s="262"/>
      <c r="F21" s="262"/>
      <c r="G21" s="246"/>
      <c r="H21" s="246"/>
      <c r="I21" s="246"/>
      <c r="J21" s="238"/>
      <c r="K21" s="424"/>
      <c r="L21" s="425"/>
      <c r="M21" s="239">
        <v>1724566771</v>
      </c>
      <c r="N21" s="263"/>
      <c r="O21" s="239">
        <v>-1724566771</v>
      </c>
      <c r="P21" s="241"/>
      <c r="Q21" s="436"/>
      <c r="R21" s="437"/>
      <c r="U21" s="237" t="s">
        <v>185</v>
      </c>
      <c r="V21" s="237" t="str">
        <f>IF(COUNTA(V22:V25)=COUNTIF(V22:V25,"-"),"-",SUM(V22,V24,V23,V25))</f>
        <v>-</v>
      </c>
      <c r="W21" s="237" t="str">
        <f>IF(COUNTA(W22:W25)=COUNTIF(W22:W25,"-"),"-",SUM(W22,W24,W23,W25))</f>
        <v>-</v>
      </c>
      <c r="X21" s="237" t="s">
        <v>185</v>
      </c>
    </row>
    <row r="22" spans="1:24" ht="15.95" customHeight="1" x14ac:dyDescent="0.15">
      <c r="A22" s="217" t="s">
        <v>340</v>
      </c>
      <c r="B22" s="225"/>
      <c r="C22" s="192"/>
      <c r="D22" s="262"/>
      <c r="E22" s="262" t="s">
        <v>341</v>
      </c>
      <c r="F22" s="246"/>
      <c r="G22" s="246"/>
      <c r="H22" s="246"/>
      <c r="I22" s="246"/>
      <c r="J22" s="238"/>
      <c r="K22" s="424"/>
      <c r="L22" s="425"/>
      <c r="M22" s="239">
        <v>331566347</v>
      </c>
      <c r="N22" s="263"/>
      <c r="O22" s="239">
        <v>-331566347</v>
      </c>
      <c r="P22" s="241"/>
      <c r="Q22" s="426"/>
      <c r="R22" s="427"/>
      <c r="U22" s="237" t="s">
        <v>185</v>
      </c>
      <c r="V22" s="237" t="s">
        <v>185</v>
      </c>
      <c r="W22" s="237" t="s">
        <v>185</v>
      </c>
      <c r="X22" s="237" t="s">
        <v>185</v>
      </c>
    </row>
    <row r="23" spans="1:24" ht="15.95" customHeight="1" x14ac:dyDescent="0.15">
      <c r="A23" s="217" t="s">
        <v>342</v>
      </c>
      <c r="B23" s="225"/>
      <c r="C23" s="192"/>
      <c r="D23" s="262"/>
      <c r="E23" s="262" t="s">
        <v>343</v>
      </c>
      <c r="F23" s="262"/>
      <c r="G23" s="246"/>
      <c r="H23" s="246"/>
      <c r="I23" s="246"/>
      <c r="J23" s="238"/>
      <c r="K23" s="424"/>
      <c r="L23" s="425"/>
      <c r="M23" s="239">
        <v>-310604700</v>
      </c>
      <c r="N23" s="263"/>
      <c r="O23" s="239">
        <v>310604700</v>
      </c>
      <c r="P23" s="241"/>
      <c r="Q23" s="426"/>
      <c r="R23" s="427"/>
      <c r="U23" s="237" t="s">
        <v>185</v>
      </c>
      <c r="V23" s="237" t="s">
        <v>185</v>
      </c>
      <c r="W23" s="237" t="s">
        <v>185</v>
      </c>
      <c r="X23" s="237" t="s">
        <v>185</v>
      </c>
    </row>
    <row r="24" spans="1:24" ht="15.95" customHeight="1" x14ac:dyDescent="0.15">
      <c r="A24" s="217" t="s">
        <v>344</v>
      </c>
      <c r="B24" s="225"/>
      <c r="C24" s="192"/>
      <c r="D24" s="262"/>
      <c r="E24" s="262" t="s">
        <v>345</v>
      </c>
      <c r="F24" s="262"/>
      <c r="G24" s="246"/>
      <c r="H24" s="246"/>
      <c r="I24" s="246"/>
      <c r="J24" s="238"/>
      <c r="K24" s="424"/>
      <c r="L24" s="425"/>
      <c r="M24" s="239">
        <v>2500142124</v>
      </c>
      <c r="N24" s="263"/>
      <c r="O24" s="239">
        <v>-2500142124</v>
      </c>
      <c r="P24" s="241"/>
      <c r="Q24" s="426"/>
      <c r="R24" s="427"/>
      <c r="U24" s="237" t="s">
        <v>185</v>
      </c>
      <c r="V24" s="237" t="s">
        <v>185</v>
      </c>
      <c r="W24" s="237" t="s">
        <v>185</v>
      </c>
      <c r="X24" s="237" t="s">
        <v>185</v>
      </c>
    </row>
    <row r="25" spans="1:24" ht="15.95" customHeight="1" x14ac:dyDescent="0.15">
      <c r="A25" s="217" t="s">
        <v>346</v>
      </c>
      <c r="B25" s="225"/>
      <c r="C25" s="192"/>
      <c r="D25" s="262"/>
      <c r="E25" s="262" t="s">
        <v>347</v>
      </c>
      <c r="F25" s="262"/>
      <c r="G25" s="246"/>
      <c r="H25" s="187"/>
      <c r="I25" s="246"/>
      <c r="J25" s="238"/>
      <c r="K25" s="424"/>
      <c r="L25" s="425"/>
      <c r="M25" s="239">
        <v>-796537000</v>
      </c>
      <c r="N25" s="263"/>
      <c r="O25" s="239">
        <v>796537000</v>
      </c>
      <c r="P25" s="241"/>
      <c r="Q25" s="426"/>
      <c r="R25" s="427"/>
      <c r="U25" s="237" t="s">
        <v>185</v>
      </c>
      <c r="V25" s="237" t="s">
        <v>185</v>
      </c>
      <c r="W25" s="237" t="s">
        <v>185</v>
      </c>
      <c r="X25" s="237" t="s">
        <v>185</v>
      </c>
    </row>
    <row r="26" spans="1:24" ht="15.95" customHeight="1" x14ac:dyDescent="0.15">
      <c r="A26" s="217" t="s">
        <v>348</v>
      </c>
      <c r="B26" s="225"/>
      <c r="C26" s="192"/>
      <c r="D26" s="262" t="s">
        <v>349</v>
      </c>
      <c r="E26" s="246"/>
      <c r="F26" s="246"/>
      <c r="G26" s="246"/>
      <c r="H26" s="246"/>
      <c r="I26" s="246"/>
      <c r="J26" s="238"/>
      <c r="K26" s="239" t="s">
        <v>185</v>
      </c>
      <c r="L26" s="240"/>
      <c r="M26" s="239" t="s">
        <v>149</v>
      </c>
      <c r="N26" s="263"/>
      <c r="O26" s="430"/>
      <c r="P26" s="440"/>
      <c r="Q26" s="441"/>
      <c r="R26" s="440"/>
      <c r="U26" s="237" t="str">
        <f>IF(COUNTIF(V26:X26,"-")=COUNTA(V26:X26),"-",SUM(V26:X26))</f>
        <v>-</v>
      </c>
      <c r="V26" s="237" t="s">
        <v>185</v>
      </c>
      <c r="W26" s="237" t="s">
        <v>185</v>
      </c>
      <c r="X26" s="237" t="s">
        <v>185</v>
      </c>
    </row>
    <row r="27" spans="1:24" ht="15.95" customHeight="1" x14ac:dyDescent="0.15">
      <c r="A27" s="217" t="s">
        <v>350</v>
      </c>
      <c r="B27" s="225"/>
      <c r="C27" s="192"/>
      <c r="D27" s="262" t="s">
        <v>351</v>
      </c>
      <c r="E27" s="262"/>
      <c r="F27" s="246"/>
      <c r="G27" s="246"/>
      <c r="H27" s="246"/>
      <c r="I27" s="246"/>
      <c r="J27" s="238"/>
      <c r="K27" s="239" t="s">
        <v>185</v>
      </c>
      <c r="L27" s="240"/>
      <c r="M27" s="239" t="s">
        <v>149</v>
      </c>
      <c r="N27" s="263"/>
      <c r="O27" s="430"/>
      <c r="P27" s="440"/>
      <c r="Q27" s="441"/>
      <c r="R27" s="440"/>
      <c r="U27" s="237" t="str">
        <f>IF(COUNTIF(V27:X27,"-")=COUNTA(V27:X27),"-",SUM(V27:X27))</f>
        <v>-</v>
      </c>
      <c r="V27" s="237" t="s">
        <v>185</v>
      </c>
      <c r="W27" s="237" t="s">
        <v>185</v>
      </c>
      <c r="X27" s="237" t="s">
        <v>185</v>
      </c>
    </row>
    <row r="28" spans="1:24" ht="15.95" customHeight="1" x14ac:dyDescent="0.15">
      <c r="A28" s="217" t="s">
        <v>352</v>
      </c>
      <c r="B28" s="225"/>
      <c r="C28" s="247"/>
      <c r="D28" s="248" t="s">
        <v>206</v>
      </c>
      <c r="E28" s="248"/>
      <c r="F28" s="248"/>
      <c r="G28" s="264"/>
      <c r="H28" s="264"/>
      <c r="I28" s="264"/>
      <c r="J28" s="249"/>
      <c r="K28" s="250" t="s">
        <v>185</v>
      </c>
      <c r="L28" s="251"/>
      <c r="M28" s="250" t="s">
        <v>149</v>
      </c>
      <c r="N28" s="265"/>
      <c r="O28" s="250" t="s">
        <v>149</v>
      </c>
      <c r="P28" s="252"/>
      <c r="Q28" s="438"/>
      <c r="R28" s="439"/>
      <c r="S28" s="266"/>
      <c r="U28" s="237" t="str">
        <f>IF(COUNTIF(V28:X28,"-")=COUNTA(V28:X28),"-",SUM(V28:X28))</f>
        <v>-</v>
      </c>
      <c r="V28" s="237" t="s">
        <v>185</v>
      </c>
      <c r="W28" s="237" t="s">
        <v>185</v>
      </c>
      <c r="X28" s="237" t="s">
        <v>185</v>
      </c>
    </row>
    <row r="29" spans="1:24" ht="15.95" customHeight="1" thickBot="1" x14ac:dyDescent="0.2">
      <c r="A29" s="217" t="s">
        <v>353</v>
      </c>
      <c r="B29" s="225"/>
      <c r="C29" s="267"/>
      <c r="D29" s="268" t="s">
        <v>354</v>
      </c>
      <c r="E29" s="268"/>
      <c r="F29" s="269"/>
      <c r="G29" s="269"/>
      <c r="H29" s="270"/>
      <c r="I29" s="269"/>
      <c r="J29" s="271"/>
      <c r="K29" s="272">
        <v>1282791546</v>
      </c>
      <c r="L29" s="273"/>
      <c r="M29" s="272">
        <v>1724566771</v>
      </c>
      <c r="N29" s="274"/>
      <c r="O29" s="272">
        <v>-441775225</v>
      </c>
      <c r="P29" s="275"/>
      <c r="Q29" s="276" t="e">
        <f>IF(AND(Q20="-",COUNTIF(#REF!,"-")=COUNTA(#REF!)),"-",SUM(Q20,#REF!))</f>
        <v>#REF!</v>
      </c>
      <c r="R29" s="277"/>
      <c r="S29" s="266"/>
      <c r="U29" s="237" t="str">
        <f>IF(COUNTIF(V29:X29,"-")=COUNTA(V29:X29),"-",SUM(V29:X29))</f>
        <v>-</v>
      </c>
      <c r="V29" s="237" t="str">
        <f>IF(AND(V21="-",COUNTIF(V26:V27,"-")=COUNTA(V26:V27),V28="-"),"-",SUM(V21,V26:V27,V28))</f>
        <v>-</v>
      </c>
      <c r="W29" s="237" t="str">
        <f>IF(AND(W20="-",W21="-",COUNTIF(W26:W27,"-")=COUNTA(W26:W27),W28="-"),"-",SUM(W20,W21,W26:W27,W28))</f>
        <v>-</v>
      </c>
      <c r="X29" s="237" t="s">
        <v>185</v>
      </c>
    </row>
    <row r="30" spans="1:24" ht="15.95" customHeight="1" thickBot="1" x14ac:dyDescent="0.2">
      <c r="A30" s="217" t="s">
        <v>355</v>
      </c>
      <c r="B30" s="225"/>
      <c r="C30" s="278" t="s">
        <v>356</v>
      </c>
      <c r="D30" s="279"/>
      <c r="E30" s="279"/>
      <c r="F30" s="279"/>
      <c r="G30" s="280"/>
      <c r="H30" s="280"/>
      <c r="I30" s="280"/>
      <c r="J30" s="281"/>
      <c r="K30" s="282">
        <v>19521894794</v>
      </c>
      <c r="L30" s="283"/>
      <c r="M30" s="282">
        <v>17537263943</v>
      </c>
      <c r="N30" s="284"/>
      <c r="O30" s="282">
        <v>1984630851</v>
      </c>
      <c r="P30" s="285"/>
      <c r="Q30" s="286" t="e">
        <f>IF(AND(Q15="-",Q29="-"),"-",SUM(Q15,Q29))</f>
        <v>#REF!</v>
      </c>
      <c r="R30" s="287"/>
      <c r="S30" s="266"/>
      <c r="U30" s="237" t="str">
        <f>IF(COUNTIF(V30:X30,"-")=COUNTA(V30:X30),"-",SUM(V30:X30))</f>
        <v>-</v>
      </c>
      <c r="V30" s="237" t="s">
        <v>185</v>
      </c>
      <c r="W30" s="237" t="s">
        <v>185</v>
      </c>
      <c r="X30" s="237" t="s">
        <v>185</v>
      </c>
    </row>
    <row r="31" spans="1:24" ht="6.75" customHeight="1" x14ac:dyDescent="0.15">
      <c r="B31" s="225"/>
      <c r="C31" s="288"/>
      <c r="D31" s="289"/>
      <c r="E31" s="289"/>
      <c r="F31" s="289"/>
      <c r="G31" s="289"/>
      <c r="H31" s="289"/>
      <c r="I31" s="289"/>
      <c r="J31" s="289"/>
      <c r="K31" s="225"/>
      <c r="L31" s="225"/>
      <c r="M31" s="225"/>
      <c r="N31" s="225"/>
      <c r="O31" s="225"/>
      <c r="P31" s="225"/>
      <c r="Q31" s="225"/>
      <c r="R31" s="186"/>
      <c r="S31" s="266"/>
    </row>
    <row r="32" spans="1:24" ht="15.6" customHeight="1" x14ac:dyDescent="0.15">
      <c r="B32" s="225"/>
      <c r="C32" s="290"/>
      <c r="D32" s="291" t="s">
        <v>318</v>
      </c>
      <c r="F32" s="292"/>
      <c r="G32" s="293"/>
      <c r="H32" s="292"/>
      <c r="I32" s="292"/>
      <c r="J32" s="290"/>
      <c r="K32" s="225"/>
      <c r="L32" s="225"/>
      <c r="M32" s="225"/>
      <c r="N32" s="225"/>
      <c r="O32" s="225"/>
      <c r="P32" s="225"/>
      <c r="Q32" s="225"/>
      <c r="R32" s="186"/>
      <c r="S32" s="266"/>
    </row>
  </sheetData>
  <sheetProtection sheet="1" objects="1" scenarios="1"/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2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0"/>
  <sheetViews>
    <sheetView topLeftCell="B1" zoomScale="85" zoomScaleNormal="85" zoomScaleSheetLayoutView="100" workbookViewId="0"/>
  </sheetViews>
  <sheetFormatPr defaultRowHeight="13.5" x14ac:dyDescent="0.15"/>
  <cols>
    <col min="1" max="1" width="9" style="294" hidden="1" customWidth="1"/>
    <col min="2" max="2" width="0.625" style="175" customWidth="1"/>
    <col min="3" max="3" width="1.25" style="295" customWidth="1"/>
    <col min="4" max="12" width="2.125" style="295" customWidth="1"/>
    <col min="13" max="13" width="18.375" style="295" customWidth="1"/>
    <col min="14" max="14" width="21.625" style="295" bestFit="1" customWidth="1"/>
    <col min="15" max="15" width="2.5" style="295" customWidth="1"/>
    <col min="16" max="16" width="0.625" style="295" customWidth="1"/>
    <col min="17" max="17" width="9" style="175"/>
    <col min="18" max="18" width="0" style="175" hidden="1" customWidth="1"/>
    <col min="19" max="16384" width="9" style="175"/>
  </cols>
  <sheetData>
    <row r="1" spans="1:16" x14ac:dyDescent="0.15">
      <c r="C1" s="295" t="s">
        <v>165</v>
      </c>
    </row>
    <row r="2" spans="1:16" x14ac:dyDescent="0.15">
      <c r="C2" s="295" t="s">
        <v>166</v>
      </c>
    </row>
    <row r="3" spans="1:16" x14ac:dyDescent="0.15">
      <c r="C3" s="295" t="s">
        <v>167</v>
      </c>
    </row>
    <row r="4" spans="1:16" x14ac:dyDescent="0.15">
      <c r="C4" s="295" t="s">
        <v>168</v>
      </c>
    </row>
    <row r="5" spans="1:16" x14ac:dyDescent="0.15">
      <c r="C5" s="295" t="s">
        <v>169</v>
      </c>
    </row>
    <row r="6" spans="1:16" x14ac:dyDescent="0.15">
      <c r="C6" s="295" t="s">
        <v>170</v>
      </c>
    </row>
    <row r="7" spans="1:16" x14ac:dyDescent="0.15">
      <c r="C7" s="295" t="s">
        <v>171</v>
      </c>
    </row>
    <row r="8" spans="1:16" x14ac:dyDescent="0.15">
      <c r="A8" s="170"/>
      <c r="C8" s="296"/>
      <c r="D8" s="296"/>
      <c r="E8" s="296"/>
      <c r="F8" s="296"/>
      <c r="G8" s="296"/>
      <c r="H8" s="296"/>
      <c r="I8" s="296"/>
      <c r="J8" s="172"/>
      <c r="K8" s="172"/>
      <c r="L8" s="172"/>
      <c r="M8" s="172"/>
      <c r="N8" s="172"/>
      <c r="O8" s="172"/>
      <c r="P8" s="297"/>
    </row>
    <row r="9" spans="1:16" ht="24" x14ac:dyDescent="0.2">
      <c r="C9" s="442" t="s">
        <v>357</v>
      </c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298"/>
    </row>
    <row r="10" spans="1:16" ht="17.25" x14ac:dyDescent="0.2">
      <c r="C10" s="443" t="s">
        <v>358</v>
      </c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298"/>
    </row>
    <row r="11" spans="1:16" ht="17.25" x14ac:dyDescent="0.2">
      <c r="C11" s="443" t="s">
        <v>321</v>
      </c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298"/>
    </row>
    <row r="12" spans="1:16" ht="18" thickBot="1" x14ac:dyDescent="0.25">
      <c r="C12" s="299"/>
      <c r="D12" s="298"/>
      <c r="E12" s="298"/>
      <c r="F12" s="298"/>
      <c r="G12" s="298"/>
      <c r="H12" s="298"/>
      <c r="I12" s="298"/>
      <c r="J12" s="298"/>
      <c r="K12" s="298"/>
      <c r="L12" s="298"/>
      <c r="M12" s="300"/>
      <c r="N12" s="298"/>
      <c r="O12" s="300" t="s">
        <v>174</v>
      </c>
      <c r="P12" s="298"/>
    </row>
    <row r="13" spans="1:16" ht="18" thickBot="1" x14ac:dyDescent="0.25">
      <c r="A13" s="294" t="s">
        <v>175</v>
      </c>
      <c r="C13" s="444" t="s">
        <v>177</v>
      </c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6" t="s">
        <v>178</v>
      </c>
      <c r="O13" s="447"/>
      <c r="P13" s="298"/>
    </row>
    <row r="14" spans="1:16" x14ac:dyDescent="0.15">
      <c r="A14" s="294" t="s">
        <v>359</v>
      </c>
      <c r="C14" s="301"/>
      <c r="D14" s="302" t="s">
        <v>360</v>
      </c>
      <c r="E14" s="302"/>
      <c r="F14" s="303"/>
      <c r="G14" s="302"/>
      <c r="H14" s="302"/>
      <c r="I14" s="302"/>
      <c r="J14" s="302"/>
      <c r="K14" s="303"/>
      <c r="L14" s="303"/>
      <c r="M14" s="303"/>
      <c r="N14" s="304">
        <v>97270293998</v>
      </c>
      <c r="O14" s="305"/>
      <c r="P14" s="306"/>
    </row>
    <row r="15" spans="1:16" x14ac:dyDescent="0.15">
      <c r="A15" s="294" t="s">
        <v>361</v>
      </c>
      <c r="C15" s="301"/>
      <c r="D15" s="302"/>
      <c r="E15" s="302" t="s">
        <v>362</v>
      </c>
      <c r="F15" s="302"/>
      <c r="G15" s="302"/>
      <c r="H15" s="302"/>
      <c r="I15" s="302"/>
      <c r="J15" s="302"/>
      <c r="K15" s="303"/>
      <c r="L15" s="303"/>
      <c r="M15" s="303"/>
      <c r="N15" s="304">
        <v>18308473733</v>
      </c>
      <c r="O15" s="307"/>
      <c r="P15" s="306"/>
    </row>
    <row r="16" spans="1:16" x14ac:dyDescent="0.15">
      <c r="A16" s="294" t="s">
        <v>363</v>
      </c>
      <c r="C16" s="301"/>
      <c r="D16" s="302"/>
      <c r="E16" s="302"/>
      <c r="F16" s="302" t="s">
        <v>364</v>
      </c>
      <c r="G16" s="302"/>
      <c r="H16" s="302"/>
      <c r="I16" s="302"/>
      <c r="J16" s="302"/>
      <c r="K16" s="303"/>
      <c r="L16" s="303"/>
      <c r="M16" s="303"/>
      <c r="N16" s="304">
        <v>577517770</v>
      </c>
      <c r="O16" s="307"/>
      <c r="P16" s="306"/>
    </row>
    <row r="17" spans="1:16" x14ac:dyDescent="0.15">
      <c r="A17" s="294" t="s">
        <v>365</v>
      </c>
      <c r="C17" s="301"/>
      <c r="D17" s="302"/>
      <c r="E17" s="302"/>
      <c r="F17" s="302"/>
      <c r="G17" s="302" t="s">
        <v>366</v>
      </c>
      <c r="H17" s="302"/>
      <c r="I17" s="302"/>
      <c r="J17" s="302"/>
      <c r="K17" s="303"/>
      <c r="L17" s="303"/>
      <c r="M17" s="303"/>
      <c r="N17" s="304">
        <v>373724942</v>
      </c>
      <c r="O17" s="307"/>
      <c r="P17" s="306"/>
    </row>
    <row r="18" spans="1:16" x14ac:dyDescent="0.15">
      <c r="A18" s="294" t="s">
        <v>367</v>
      </c>
      <c r="C18" s="301"/>
      <c r="D18" s="302"/>
      <c r="E18" s="302"/>
      <c r="F18" s="302"/>
      <c r="G18" s="302" t="s">
        <v>368</v>
      </c>
      <c r="H18" s="302"/>
      <c r="I18" s="302"/>
      <c r="J18" s="302"/>
      <c r="K18" s="303"/>
      <c r="L18" s="303"/>
      <c r="M18" s="303"/>
      <c r="N18" s="304">
        <v>19314453</v>
      </c>
      <c r="O18" s="307"/>
      <c r="P18" s="306"/>
    </row>
    <row r="19" spans="1:16" x14ac:dyDescent="0.15">
      <c r="A19" s="294" t="s">
        <v>369</v>
      </c>
      <c r="C19" s="301"/>
      <c r="D19" s="302"/>
      <c r="E19" s="302"/>
      <c r="F19" s="302"/>
      <c r="G19" s="302" t="s">
        <v>370</v>
      </c>
      <c r="H19" s="302"/>
      <c r="I19" s="302"/>
      <c r="J19" s="302"/>
      <c r="K19" s="303"/>
      <c r="L19" s="303"/>
      <c r="M19" s="303"/>
      <c r="N19" s="304" t="s">
        <v>149</v>
      </c>
      <c r="O19" s="307"/>
      <c r="P19" s="306"/>
    </row>
    <row r="20" spans="1:16" x14ac:dyDescent="0.15">
      <c r="A20" s="294" t="s">
        <v>371</v>
      </c>
      <c r="C20" s="301"/>
      <c r="D20" s="302"/>
      <c r="E20" s="302"/>
      <c r="F20" s="302"/>
      <c r="G20" s="302" t="s">
        <v>206</v>
      </c>
      <c r="H20" s="302"/>
      <c r="I20" s="302"/>
      <c r="J20" s="302"/>
      <c r="K20" s="303"/>
      <c r="L20" s="303"/>
      <c r="M20" s="303"/>
      <c r="N20" s="304">
        <v>184478375</v>
      </c>
      <c r="O20" s="307"/>
      <c r="P20" s="306"/>
    </row>
    <row r="21" spans="1:16" x14ac:dyDescent="0.15">
      <c r="A21" s="294" t="s">
        <v>372</v>
      </c>
      <c r="C21" s="301"/>
      <c r="D21" s="302"/>
      <c r="E21" s="302"/>
      <c r="F21" s="302" t="s">
        <v>373</v>
      </c>
      <c r="G21" s="302"/>
      <c r="H21" s="302"/>
      <c r="I21" s="302"/>
      <c r="J21" s="302"/>
      <c r="K21" s="303"/>
      <c r="L21" s="303"/>
      <c r="M21" s="303"/>
      <c r="N21" s="304">
        <v>17730955963</v>
      </c>
      <c r="O21" s="307"/>
      <c r="P21" s="306"/>
    </row>
    <row r="22" spans="1:16" x14ac:dyDescent="0.15">
      <c r="A22" s="294" t="s">
        <v>374</v>
      </c>
      <c r="C22" s="301"/>
      <c r="D22" s="302"/>
      <c r="E22" s="302"/>
      <c r="F22" s="302"/>
      <c r="G22" s="302" t="s">
        <v>375</v>
      </c>
      <c r="H22" s="302"/>
      <c r="I22" s="302"/>
      <c r="J22" s="302"/>
      <c r="K22" s="303"/>
      <c r="L22" s="303"/>
      <c r="M22" s="303"/>
      <c r="N22" s="304">
        <v>17408618610</v>
      </c>
      <c r="O22" s="307"/>
      <c r="P22" s="306"/>
    </row>
    <row r="23" spans="1:16" x14ac:dyDescent="0.15">
      <c r="A23" s="294" t="s">
        <v>376</v>
      </c>
      <c r="C23" s="301"/>
      <c r="D23" s="302"/>
      <c r="E23" s="302"/>
      <c r="F23" s="302"/>
      <c r="G23" s="302" t="s">
        <v>377</v>
      </c>
      <c r="H23" s="302"/>
      <c r="I23" s="302"/>
      <c r="J23" s="302"/>
      <c r="K23" s="303"/>
      <c r="L23" s="303"/>
      <c r="M23" s="303"/>
      <c r="N23" s="304">
        <v>11732653</v>
      </c>
      <c r="O23" s="307"/>
      <c r="P23" s="306"/>
    </row>
    <row r="24" spans="1:16" x14ac:dyDescent="0.15">
      <c r="A24" s="294" t="s">
        <v>378</v>
      </c>
      <c r="C24" s="301"/>
      <c r="D24" s="302"/>
      <c r="E24" s="302"/>
      <c r="F24" s="302"/>
      <c r="G24" s="302" t="s">
        <v>379</v>
      </c>
      <c r="H24" s="302"/>
      <c r="I24" s="302"/>
      <c r="J24" s="302"/>
      <c r="K24" s="303"/>
      <c r="L24" s="303"/>
      <c r="M24" s="303"/>
      <c r="N24" s="304">
        <v>310604700</v>
      </c>
      <c r="O24" s="307"/>
      <c r="P24" s="306"/>
    </row>
    <row r="25" spans="1:16" x14ac:dyDescent="0.15">
      <c r="A25" s="294" t="s">
        <v>380</v>
      </c>
      <c r="C25" s="301"/>
      <c r="D25" s="302"/>
      <c r="E25" s="302"/>
      <c r="F25" s="302"/>
      <c r="G25" s="302" t="s">
        <v>206</v>
      </c>
      <c r="H25" s="302"/>
      <c r="I25" s="302"/>
      <c r="J25" s="302"/>
      <c r="K25" s="303"/>
      <c r="L25" s="303"/>
      <c r="M25" s="303"/>
      <c r="N25" s="304" t="s">
        <v>149</v>
      </c>
      <c r="O25" s="307"/>
      <c r="P25" s="306"/>
    </row>
    <row r="26" spans="1:16" x14ac:dyDescent="0.15">
      <c r="A26" s="294" t="s">
        <v>381</v>
      </c>
      <c r="C26" s="301"/>
      <c r="D26" s="302"/>
      <c r="E26" s="302"/>
      <c r="F26" s="302" t="s">
        <v>382</v>
      </c>
      <c r="G26" s="302"/>
      <c r="H26" s="302"/>
      <c r="I26" s="302"/>
      <c r="J26" s="302"/>
      <c r="K26" s="303"/>
      <c r="L26" s="303"/>
      <c r="M26" s="303"/>
      <c r="N26" s="304" t="s">
        <v>185</v>
      </c>
      <c r="O26" s="307"/>
      <c r="P26" s="306"/>
    </row>
    <row r="27" spans="1:16" x14ac:dyDescent="0.15">
      <c r="A27" s="294" t="s">
        <v>383</v>
      </c>
      <c r="C27" s="301"/>
      <c r="D27" s="302"/>
      <c r="E27" s="302"/>
      <c r="F27" s="303"/>
      <c r="G27" s="303" t="s">
        <v>384</v>
      </c>
      <c r="H27" s="303"/>
      <c r="I27" s="302"/>
      <c r="J27" s="302"/>
      <c r="K27" s="303"/>
      <c r="L27" s="303"/>
      <c r="M27" s="303"/>
      <c r="N27" s="304" t="s">
        <v>149</v>
      </c>
      <c r="O27" s="307"/>
      <c r="P27" s="306"/>
    </row>
    <row r="28" spans="1:16" x14ac:dyDescent="0.15">
      <c r="A28" s="294" t="s">
        <v>385</v>
      </c>
      <c r="C28" s="301"/>
      <c r="D28" s="302"/>
      <c r="E28" s="302"/>
      <c r="F28" s="303"/>
      <c r="G28" s="302" t="s">
        <v>386</v>
      </c>
      <c r="H28" s="302"/>
      <c r="I28" s="302"/>
      <c r="J28" s="302"/>
      <c r="K28" s="303"/>
      <c r="L28" s="303"/>
      <c r="M28" s="303"/>
      <c r="N28" s="304" t="s">
        <v>149</v>
      </c>
      <c r="O28" s="307"/>
      <c r="P28" s="306"/>
    </row>
    <row r="29" spans="1:16" x14ac:dyDescent="0.15">
      <c r="A29" s="294" t="s">
        <v>387</v>
      </c>
      <c r="C29" s="301"/>
      <c r="D29" s="302"/>
      <c r="E29" s="302"/>
      <c r="F29" s="303"/>
      <c r="G29" s="302" t="s">
        <v>206</v>
      </c>
      <c r="H29" s="302"/>
      <c r="I29" s="302"/>
      <c r="J29" s="302"/>
      <c r="K29" s="303"/>
      <c r="L29" s="303"/>
      <c r="M29" s="303"/>
      <c r="N29" s="304" t="s">
        <v>149</v>
      </c>
      <c r="O29" s="307"/>
      <c r="P29" s="306"/>
    </row>
    <row r="30" spans="1:16" x14ac:dyDescent="0.15">
      <c r="A30" s="294" t="s">
        <v>388</v>
      </c>
      <c r="C30" s="301"/>
      <c r="D30" s="302"/>
      <c r="E30" s="303" t="s">
        <v>389</v>
      </c>
      <c r="F30" s="303"/>
      <c r="G30" s="302"/>
      <c r="H30" s="302"/>
      <c r="I30" s="302"/>
      <c r="J30" s="302"/>
      <c r="K30" s="303"/>
      <c r="L30" s="303"/>
      <c r="M30" s="303"/>
      <c r="N30" s="304">
        <v>78961820265</v>
      </c>
      <c r="O30" s="307"/>
      <c r="P30" s="306"/>
    </row>
    <row r="31" spans="1:16" x14ac:dyDescent="0.15">
      <c r="A31" s="294" t="s">
        <v>390</v>
      </c>
      <c r="C31" s="301"/>
      <c r="D31" s="302"/>
      <c r="E31" s="302"/>
      <c r="F31" s="302" t="s">
        <v>391</v>
      </c>
      <c r="G31" s="302"/>
      <c r="H31" s="302"/>
      <c r="I31" s="302"/>
      <c r="J31" s="302"/>
      <c r="K31" s="303"/>
      <c r="L31" s="303"/>
      <c r="M31" s="303"/>
      <c r="N31" s="304">
        <v>4858378052</v>
      </c>
      <c r="O31" s="307"/>
      <c r="P31" s="306"/>
    </row>
    <row r="32" spans="1:16" x14ac:dyDescent="0.15">
      <c r="A32" s="294" t="s">
        <v>392</v>
      </c>
      <c r="C32" s="301"/>
      <c r="D32" s="302"/>
      <c r="E32" s="302"/>
      <c r="F32" s="302" t="s">
        <v>393</v>
      </c>
      <c r="G32" s="302"/>
      <c r="H32" s="302"/>
      <c r="I32" s="302"/>
      <c r="J32" s="302"/>
      <c r="K32" s="303"/>
      <c r="L32" s="303"/>
      <c r="M32" s="303"/>
      <c r="N32" s="304" t="s">
        <v>149</v>
      </c>
      <c r="O32" s="307"/>
      <c r="P32" s="306"/>
    </row>
    <row r="33" spans="1:16" x14ac:dyDescent="0.15">
      <c r="A33" s="294" t="s">
        <v>394</v>
      </c>
      <c r="C33" s="301"/>
      <c r="D33" s="302"/>
      <c r="E33" s="302"/>
      <c r="F33" s="302" t="s">
        <v>395</v>
      </c>
      <c r="G33" s="302"/>
      <c r="H33" s="302"/>
      <c r="I33" s="302"/>
      <c r="J33" s="302"/>
      <c r="K33" s="303"/>
      <c r="L33" s="303"/>
      <c r="M33" s="303"/>
      <c r="N33" s="304">
        <v>6030000000</v>
      </c>
      <c r="O33" s="307"/>
      <c r="P33" s="306"/>
    </row>
    <row r="34" spans="1:16" x14ac:dyDescent="0.15">
      <c r="A34" s="294" t="s">
        <v>396</v>
      </c>
      <c r="C34" s="301"/>
      <c r="D34" s="302"/>
      <c r="E34" s="302"/>
      <c r="F34" s="302" t="s">
        <v>206</v>
      </c>
      <c r="G34" s="302"/>
      <c r="H34" s="302"/>
      <c r="I34" s="302"/>
      <c r="J34" s="302"/>
      <c r="K34" s="303"/>
      <c r="L34" s="303"/>
      <c r="M34" s="303"/>
      <c r="N34" s="304">
        <v>68073442213</v>
      </c>
      <c r="O34" s="307"/>
      <c r="P34" s="306"/>
    </row>
    <row r="35" spans="1:16" x14ac:dyDescent="0.15">
      <c r="A35" s="294" t="s">
        <v>397</v>
      </c>
      <c r="C35" s="301"/>
      <c r="D35" s="302" t="s">
        <v>398</v>
      </c>
      <c r="E35" s="302"/>
      <c r="F35" s="302"/>
      <c r="G35" s="302"/>
      <c r="H35" s="302"/>
      <c r="I35" s="302"/>
      <c r="J35" s="302"/>
      <c r="K35" s="303"/>
      <c r="L35" s="303"/>
      <c r="M35" s="303"/>
      <c r="N35" s="304">
        <v>98553085544</v>
      </c>
      <c r="O35" s="307"/>
      <c r="P35" s="306"/>
    </row>
    <row r="36" spans="1:16" x14ac:dyDescent="0.15">
      <c r="A36" s="294" t="s">
        <v>399</v>
      </c>
      <c r="C36" s="301"/>
      <c r="D36" s="302"/>
      <c r="E36" s="302" t="s">
        <v>400</v>
      </c>
      <c r="F36" s="302"/>
      <c r="G36" s="302"/>
      <c r="H36" s="302"/>
      <c r="I36" s="302"/>
      <c r="J36" s="302"/>
      <c r="K36" s="308"/>
      <c r="L36" s="308"/>
      <c r="M36" s="308"/>
      <c r="N36" s="304">
        <v>57217461</v>
      </c>
      <c r="O36" s="307"/>
      <c r="P36" s="306"/>
    </row>
    <row r="37" spans="1:16" x14ac:dyDescent="0.15">
      <c r="A37" s="294" t="s">
        <v>401</v>
      </c>
      <c r="C37" s="301"/>
      <c r="D37" s="302"/>
      <c r="E37" s="302" t="s">
        <v>206</v>
      </c>
      <c r="F37" s="302"/>
      <c r="G37" s="303"/>
      <c r="H37" s="302"/>
      <c r="I37" s="302"/>
      <c r="J37" s="302"/>
      <c r="K37" s="308"/>
      <c r="L37" s="308"/>
      <c r="M37" s="308"/>
      <c r="N37" s="304">
        <v>98495868083</v>
      </c>
      <c r="O37" s="307"/>
      <c r="P37" s="306"/>
    </row>
    <row r="38" spans="1:16" x14ac:dyDescent="0.15">
      <c r="A38" s="294" t="s">
        <v>402</v>
      </c>
      <c r="C38" s="309" t="s">
        <v>403</v>
      </c>
      <c r="D38" s="310"/>
      <c r="E38" s="310"/>
      <c r="F38" s="310"/>
      <c r="G38" s="310"/>
      <c r="H38" s="310"/>
      <c r="I38" s="310"/>
      <c r="J38" s="310"/>
      <c r="K38" s="311"/>
      <c r="L38" s="311"/>
      <c r="M38" s="311"/>
      <c r="N38" s="312">
        <v>1282791546</v>
      </c>
      <c r="O38" s="313"/>
      <c r="P38" s="306"/>
    </row>
    <row r="39" spans="1:16" x14ac:dyDescent="0.15">
      <c r="A39" s="294" t="s">
        <v>404</v>
      </c>
      <c r="C39" s="301"/>
      <c r="D39" s="302" t="s">
        <v>405</v>
      </c>
      <c r="E39" s="302"/>
      <c r="F39" s="303"/>
      <c r="G39" s="302"/>
      <c r="H39" s="302"/>
      <c r="I39" s="302"/>
      <c r="J39" s="302"/>
      <c r="K39" s="303"/>
      <c r="L39" s="303"/>
      <c r="M39" s="303"/>
      <c r="N39" s="304" t="s">
        <v>185</v>
      </c>
      <c r="O39" s="305"/>
      <c r="P39" s="306"/>
    </row>
    <row r="40" spans="1:16" x14ac:dyDescent="0.15">
      <c r="A40" s="294" t="s">
        <v>406</v>
      </c>
      <c r="C40" s="301"/>
      <c r="D40" s="302"/>
      <c r="E40" s="303" t="s">
        <v>407</v>
      </c>
      <c r="F40" s="303"/>
      <c r="G40" s="302"/>
      <c r="H40" s="302"/>
      <c r="I40" s="302"/>
      <c r="J40" s="302"/>
      <c r="K40" s="303"/>
      <c r="L40" s="303"/>
      <c r="M40" s="303"/>
      <c r="N40" s="304" t="s">
        <v>149</v>
      </c>
      <c r="O40" s="307"/>
      <c r="P40" s="306"/>
    </row>
    <row r="41" spans="1:16" x14ac:dyDescent="0.15">
      <c r="A41" s="294" t="s">
        <v>408</v>
      </c>
      <c r="C41" s="301"/>
      <c r="D41" s="302"/>
      <c r="E41" s="303" t="s">
        <v>409</v>
      </c>
      <c r="F41" s="303"/>
      <c r="G41" s="302"/>
      <c r="H41" s="302"/>
      <c r="I41" s="302"/>
      <c r="J41" s="302"/>
      <c r="K41" s="303"/>
      <c r="L41" s="303"/>
      <c r="M41" s="303"/>
      <c r="N41" s="304" t="s">
        <v>149</v>
      </c>
      <c r="O41" s="307"/>
      <c r="P41" s="306"/>
    </row>
    <row r="42" spans="1:16" x14ac:dyDescent="0.15">
      <c r="A42" s="294" t="s">
        <v>410</v>
      </c>
      <c r="C42" s="301"/>
      <c r="D42" s="302"/>
      <c r="E42" s="303" t="s">
        <v>411</v>
      </c>
      <c r="F42" s="303"/>
      <c r="G42" s="302"/>
      <c r="H42" s="303"/>
      <c r="I42" s="302"/>
      <c r="J42" s="302"/>
      <c r="K42" s="303"/>
      <c r="L42" s="303"/>
      <c r="M42" s="303"/>
      <c r="N42" s="304" t="s">
        <v>149</v>
      </c>
      <c r="O42" s="307"/>
      <c r="P42" s="306"/>
    </row>
    <row r="43" spans="1:16" x14ac:dyDescent="0.15">
      <c r="A43" s="294" t="s">
        <v>412</v>
      </c>
      <c r="C43" s="301"/>
      <c r="D43" s="302"/>
      <c r="E43" s="302" t="s">
        <v>413</v>
      </c>
      <c r="F43" s="302"/>
      <c r="G43" s="302"/>
      <c r="H43" s="302"/>
      <c r="I43" s="302"/>
      <c r="J43" s="302"/>
      <c r="K43" s="303"/>
      <c r="L43" s="303"/>
      <c r="M43" s="303"/>
      <c r="N43" s="304" t="s">
        <v>149</v>
      </c>
      <c r="O43" s="307"/>
      <c r="P43" s="306"/>
    </row>
    <row r="44" spans="1:16" x14ac:dyDescent="0.15">
      <c r="A44" s="294" t="s">
        <v>414</v>
      </c>
      <c r="C44" s="301"/>
      <c r="D44" s="302"/>
      <c r="E44" s="302" t="s">
        <v>206</v>
      </c>
      <c r="F44" s="302"/>
      <c r="G44" s="302"/>
      <c r="H44" s="302"/>
      <c r="I44" s="302"/>
      <c r="J44" s="302"/>
      <c r="K44" s="303"/>
      <c r="L44" s="303"/>
      <c r="M44" s="303"/>
      <c r="N44" s="304" t="s">
        <v>149</v>
      </c>
      <c r="O44" s="307"/>
      <c r="P44" s="306"/>
    </row>
    <row r="45" spans="1:16" x14ac:dyDescent="0.15">
      <c r="A45" s="294" t="s">
        <v>415</v>
      </c>
      <c r="C45" s="301"/>
      <c r="D45" s="302" t="s">
        <v>416</v>
      </c>
      <c r="E45" s="302"/>
      <c r="F45" s="302"/>
      <c r="G45" s="302"/>
      <c r="H45" s="302"/>
      <c r="I45" s="302"/>
      <c r="J45" s="302"/>
      <c r="K45" s="308"/>
      <c r="L45" s="308"/>
      <c r="M45" s="308"/>
      <c r="N45" s="304" t="s">
        <v>185</v>
      </c>
      <c r="O45" s="305"/>
      <c r="P45" s="306"/>
    </row>
    <row r="46" spans="1:16" x14ac:dyDescent="0.15">
      <c r="A46" s="294" t="s">
        <v>417</v>
      </c>
      <c r="C46" s="301"/>
      <c r="D46" s="302"/>
      <c r="E46" s="302" t="s">
        <v>418</v>
      </c>
      <c r="F46" s="302"/>
      <c r="G46" s="302"/>
      <c r="H46" s="302"/>
      <c r="I46" s="302"/>
      <c r="J46" s="302"/>
      <c r="K46" s="308"/>
      <c r="L46" s="308"/>
      <c r="M46" s="308"/>
      <c r="N46" s="304" t="s">
        <v>149</v>
      </c>
      <c r="O46" s="307"/>
      <c r="P46" s="306"/>
    </row>
    <row r="47" spans="1:16" ht="14.25" thickBot="1" x14ac:dyDescent="0.2">
      <c r="A47" s="294" t="s">
        <v>419</v>
      </c>
      <c r="C47" s="301"/>
      <c r="D47" s="302"/>
      <c r="E47" s="302" t="s">
        <v>206</v>
      </c>
      <c r="F47" s="302"/>
      <c r="G47" s="302"/>
      <c r="H47" s="302"/>
      <c r="I47" s="302"/>
      <c r="J47" s="302"/>
      <c r="K47" s="308"/>
      <c r="L47" s="308"/>
      <c r="M47" s="308"/>
      <c r="N47" s="304" t="s">
        <v>149</v>
      </c>
      <c r="O47" s="307"/>
      <c r="P47" s="306"/>
    </row>
    <row r="48" spans="1:16" ht="14.25" thickBot="1" x14ac:dyDescent="0.2">
      <c r="A48" s="294" t="s">
        <v>420</v>
      </c>
      <c r="C48" s="314" t="s">
        <v>421</v>
      </c>
      <c r="D48" s="315"/>
      <c r="E48" s="315"/>
      <c r="F48" s="315"/>
      <c r="G48" s="315"/>
      <c r="H48" s="315"/>
      <c r="I48" s="315"/>
      <c r="J48" s="315"/>
      <c r="K48" s="316"/>
      <c r="L48" s="316"/>
      <c r="M48" s="316"/>
      <c r="N48" s="317">
        <v>1282791546</v>
      </c>
      <c r="O48" s="318"/>
      <c r="P48" s="306"/>
    </row>
    <row r="49" spans="1:12" s="320" customFormat="1" ht="3.75" customHeight="1" x14ac:dyDescent="0.15">
      <c r="A49" s="319"/>
      <c r="C49" s="321"/>
      <c r="D49" s="321"/>
      <c r="E49" s="322"/>
      <c r="F49" s="322"/>
      <c r="G49" s="322"/>
      <c r="H49" s="322"/>
      <c r="I49" s="322"/>
      <c r="J49" s="323"/>
      <c r="K49" s="323"/>
      <c r="L49" s="323"/>
    </row>
    <row r="50" spans="1:12" s="320" customFormat="1" ht="15.6" customHeight="1" x14ac:dyDescent="0.15">
      <c r="A50" s="319"/>
      <c r="C50" s="324"/>
      <c r="D50" s="324" t="s">
        <v>318</v>
      </c>
      <c r="E50" s="325"/>
      <c r="F50" s="325"/>
      <c r="G50" s="325"/>
      <c r="H50" s="325"/>
      <c r="I50" s="325"/>
      <c r="J50" s="326"/>
      <c r="K50" s="326"/>
      <c r="L50" s="326"/>
    </row>
  </sheetData>
  <sheetProtection sheet="1" objects="1" scenarios="1"/>
  <mergeCells count="5">
    <mergeCell ref="C9:O9"/>
    <mergeCell ref="C10:O10"/>
    <mergeCell ref="C11:O11"/>
    <mergeCell ref="C13:M13"/>
    <mergeCell ref="N13:O13"/>
  </mergeCells>
  <phoneticPr fontId="2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9"/>
  <sheetViews>
    <sheetView topLeftCell="B1" zoomScale="85" zoomScaleNormal="85" workbookViewId="0"/>
  </sheetViews>
  <sheetFormatPr defaultRowHeight="13.5" x14ac:dyDescent="0.15"/>
  <cols>
    <col min="1" max="1" width="9" style="170" hidden="1" customWidth="1"/>
    <col min="2" max="2" width="0.75" style="172" customWidth="1"/>
    <col min="3" max="11" width="2.125" style="172" customWidth="1"/>
    <col min="12" max="12" width="13.25" style="172" customWidth="1"/>
    <col min="13" max="13" width="21.625" style="172" bestFit="1" customWidth="1"/>
    <col min="14" max="14" width="3" style="172" customWidth="1"/>
    <col min="15" max="15" width="0.75" style="297" customWidth="1"/>
    <col min="16" max="16" width="9" style="175"/>
    <col min="17" max="17" width="0" style="175" hidden="1" customWidth="1"/>
    <col min="18" max="16384" width="9" style="175"/>
  </cols>
  <sheetData>
    <row r="1" spans="1:14" x14ac:dyDescent="0.15">
      <c r="C1" s="172" t="s">
        <v>165</v>
      </c>
    </row>
    <row r="2" spans="1:14" x14ac:dyDescent="0.15">
      <c r="C2" s="172" t="s">
        <v>166</v>
      </c>
    </row>
    <row r="3" spans="1:14" x14ac:dyDescent="0.15">
      <c r="C3" s="172" t="s">
        <v>167</v>
      </c>
    </row>
    <row r="4" spans="1:14" x14ac:dyDescent="0.15">
      <c r="C4" s="172" t="s">
        <v>168</v>
      </c>
    </row>
    <row r="5" spans="1:14" x14ac:dyDescent="0.15">
      <c r="C5" s="172" t="s">
        <v>169</v>
      </c>
    </row>
    <row r="6" spans="1:14" x14ac:dyDescent="0.15">
      <c r="C6" s="172" t="s">
        <v>170</v>
      </c>
    </row>
    <row r="7" spans="1:14" x14ac:dyDescent="0.15">
      <c r="C7" s="172" t="s">
        <v>171</v>
      </c>
    </row>
    <row r="8" spans="1:14" s="297" customFormat="1" x14ac:dyDescent="0.15">
      <c r="A8" s="170"/>
      <c r="B8" s="327"/>
      <c r="C8" s="327"/>
      <c r="D8" s="296"/>
      <c r="E8" s="296"/>
      <c r="F8" s="296"/>
      <c r="G8" s="296"/>
      <c r="H8" s="296"/>
      <c r="I8" s="172"/>
      <c r="J8" s="172"/>
      <c r="K8" s="172"/>
      <c r="L8" s="172"/>
      <c r="M8" s="172"/>
      <c r="N8" s="172"/>
    </row>
    <row r="9" spans="1:14" s="297" customFormat="1" ht="24" x14ac:dyDescent="0.15">
      <c r="A9" s="170"/>
      <c r="B9" s="328"/>
      <c r="C9" s="457" t="s">
        <v>422</v>
      </c>
      <c r="D9" s="457"/>
      <c r="E9" s="457"/>
      <c r="F9" s="457"/>
      <c r="G9" s="457"/>
      <c r="H9" s="457"/>
      <c r="I9" s="457"/>
      <c r="J9" s="457"/>
      <c r="K9" s="457"/>
      <c r="L9" s="457"/>
      <c r="M9" s="457"/>
      <c r="N9" s="457"/>
    </row>
    <row r="10" spans="1:14" s="297" customFormat="1" ht="14.25" x14ac:dyDescent="0.15">
      <c r="A10" s="329"/>
      <c r="B10" s="330"/>
      <c r="C10" s="458" t="s">
        <v>358</v>
      </c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</row>
    <row r="11" spans="1:14" s="297" customFormat="1" ht="14.25" x14ac:dyDescent="0.15">
      <c r="A11" s="329"/>
      <c r="B11" s="330"/>
      <c r="C11" s="458" t="s">
        <v>321</v>
      </c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</row>
    <row r="12" spans="1:14" s="297" customFormat="1" ht="14.25" thickBot="1" x14ac:dyDescent="0.2">
      <c r="A12" s="329"/>
      <c r="B12" s="330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2" t="s">
        <v>174</v>
      </c>
    </row>
    <row r="13" spans="1:14" s="297" customFormat="1" x14ac:dyDescent="0.15">
      <c r="A13" s="329"/>
      <c r="B13" s="330"/>
      <c r="C13" s="459" t="s">
        <v>177</v>
      </c>
      <c r="D13" s="460"/>
      <c r="E13" s="460"/>
      <c r="F13" s="460"/>
      <c r="G13" s="460"/>
      <c r="H13" s="460"/>
      <c r="I13" s="460"/>
      <c r="J13" s="461"/>
      <c r="K13" s="461"/>
      <c r="L13" s="462"/>
      <c r="M13" s="466" t="s">
        <v>178</v>
      </c>
      <c r="N13" s="467"/>
    </row>
    <row r="14" spans="1:14" s="297" customFormat="1" ht="14.25" thickBot="1" x14ac:dyDescent="0.2">
      <c r="A14" s="329" t="s">
        <v>175</v>
      </c>
      <c r="B14" s="330"/>
      <c r="C14" s="463"/>
      <c r="D14" s="464"/>
      <c r="E14" s="464"/>
      <c r="F14" s="464"/>
      <c r="G14" s="464"/>
      <c r="H14" s="464"/>
      <c r="I14" s="464"/>
      <c r="J14" s="464"/>
      <c r="K14" s="464"/>
      <c r="L14" s="465"/>
      <c r="M14" s="468"/>
      <c r="N14" s="469"/>
    </row>
    <row r="15" spans="1:14" s="297" customFormat="1" x14ac:dyDescent="0.15">
      <c r="A15" s="333"/>
      <c r="B15" s="334"/>
      <c r="C15" s="335" t="s">
        <v>423</v>
      </c>
      <c r="D15" s="336"/>
      <c r="E15" s="336"/>
      <c r="F15" s="337"/>
      <c r="G15" s="337"/>
      <c r="H15" s="338"/>
      <c r="I15" s="337"/>
      <c r="J15" s="338"/>
      <c r="K15" s="338"/>
      <c r="L15" s="339"/>
      <c r="M15" s="340"/>
      <c r="N15" s="341"/>
    </row>
    <row r="16" spans="1:14" s="297" customFormat="1" x14ac:dyDescent="0.15">
      <c r="A16" s="170" t="s">
        <v>424</v>
      </c>
      <c r="B16" s="172"/>
      <c r="C16" s="342"/>
      <c r="D16" s="343" t="s">
        <v>425</v>
      </c>
      <c r="E16" s="343"/>
      <c r="F16" s="344"/>
      <c r="G16" s="344"/>
      <c r="H16" s="331"/>
      <c r="I16" s="344"/>
      <c r="J16" s="331"/>
      <c r="K16" s="331"/>
      <c r="L16" s="345"/>
      <c r="M16" s="346">
        <v>96959950450</v>
      </c>
      <c r="N16" s="347"/>
    </row>
    <row r="17" spans="1:14" s="297" customFormat="1" x14ac:dyDescent="0.15">
      <c r="A17" s="170" t="s">
        <v>426</v>
      </c>
      <c r="B17" s="172"/>
      <c r="C17" s="342"/>
      <c r="D17" s="343"/>
      <c r="E17" s="343" t="s">
        <v>427</v>
      </c>
      <c r="F17" s="344"/>
      <c r="G17" s="344"/>
      <c r="H17" s="344"/>
      <c r="I17" s="344"/>
      <c r="J17" s="331"/>
      <c r="K17" s="331"/>
      <c r="L17" s="345"/>
      <c r="M17" s="346">
        <v>17998130185</v>
      </c>
      <c r="N17" s="347"/>
    </row>
    <row r="18" spans="1:14" s="297" customFormat="1" x14ac:dyDescent="0.15">
      <c r="A18" s="170" t="s">
        <v>428</v>
      </c>
      <c r="B18" s="172"/>
      <c r="C18" s="342"/>
      <c r="D18" s="343"/>
      <c r="E18" s="343"/>
      <c r="F18" s="344" t="s">
        <v>429</v>
      </c>
      <c r="G18" s="344"/>
      <c r="H18" s="344"/>
      <c r="I18" s="344"/>
      <c r="J18" s="331"/>
      <c r="K18" s="331"/>
      <c r="L18" s="345"/>
      <c r="M18" s="346">
        <v>577778922</v>
      </c>
      <c r="N18" s="347"/>
    </row>
    <row r="19" spans="1:14" s="297" customFormat="1" x14ac:dyDescent="0.15">
      <c r="A19" s="170" t="s">
        <v>430</v>
      </c>
      <c r="B19" s="172"/>
      <c r="C19" s="342"/>
      <c r="D19" s="343"/>
      <c r="E19" s="343"/>
      <c r="F19" s="344" t="s">
        <v>431</v>
      </c>
      <c r="G19" s="344"/>
      <c r="H19" s="344"/>
      <c r="I19" s="344"/>
      <c r="J19" s="331"/>
      <c r="K19" s="331"/>
      <c r="L19" s="345"/>
      <c r="M19" s="346">
        <v>17420351263</v>
      </c>
      <c r="N19" s="347"/>
    </row>
    <row r="20" spans="1:14" s="297" customFormat="1" x14ac:dyDescent="0.15">
      <c r="A20" s="170" t="s">
        <v>432</v>
      </c>
      <c r="B20" s="172"/>
      <c r="C20" s="348"/>
      <c r="D20" s="331"/>
      <c r="E20" s="331"/>
      <c r="F20" s="331" t="s">
        <v>433</v>
      </c>
      <c r="G20" s="331"/>
      <c r="H20" s="331"/>
      <c r="I20" s="331"/>
      <c r="J20" s="331"/>
      <c r="K20" s="331"/>
      <c r="L20" s="345"/>
      <c r="M20" s="346" t="s">
        <v>149</v>
      </c>
      <c r="N20" s="347"/>
    </row>
    <row r="21" spans="1:14" s="297" customFormat="1" x14ac:dyDescent="0.15">
      <c r="A21" s="170" t="s">
        <v>434</v>
      </c>
      <c r="B21" s="172"/>
      <c r="C21" s="349"/>
      <c r="D21" s="350"/>
      <c r="E21" s="331"/>
      <c r="F21" s="350" t="s">
        <v>435</v>
      </c>
      <c r="G21" s="350"/>
      <c r="H21" s="350"/>
      <c r="I21" s="350"/>
      <c r="J21" s="331"/>
      <c r="K21" s="331"/>
      <c r="L21" s="345"/>
      <c r="M21" s="346" t="s">
        <v>149</v>
      </c>
      <c r="N21" s="347"/>
    </row>
    <row r="22" spans="1:14" s="297" customFormat="1" x14ac:dyDescent="0.15">
      <c r="A22" s="170" t="s">
        <v>436</v>
      </c>
      <c r="B22" s="172"/>
      <c r="C22" s="348"/>
      <c r="D22" s="350"/>
      <c r="E22" s="331" t="s">
        <v>437</v>
      </c>
      <c r="F22" s="350"/>
      <c r="G22" s="350"/>
      <c r="H22" s="350"/>
      <c r="I22" s="350"/>
      <c r="J22" s="331"/>
      <c r="K22" s="331"/>
      <c r="L22" s="345"/>
      <c r="M22" s="346">
        <v>78961820265</v>
      </c>
      <c r="N22" s="347"/>
    </row>
    <row r="23" spans="1:14" s="297" customFormat="1" x14ac:dyDescent="0.15">
      <c r="A23" s="170" t="s">
        <v>438</v>
      </c>
      <c r="B23" s="172"/>
      <c r="C23" s="348"/>
      <c r="D23" s="350"/>
      <c r="E23" s="350"/>
      <c r="F23" s="331" t="s">
        <v>439</v>
      </c>
      <c r="G23" s="350"/>
      <c r="H23" s="350"/>
      <c r="I23" s="350"/>
      <c r="J23" s="331"/>
      <c r="K23" s="331"/>
      <c r="L23" s="345"/>
      <c r="M23" s="346">
        <v>4858378052</v>
      </c>
      <c r="N23" s="347"/>
    </row>
    <row r="24" spans="1:14" s="297" customFormat="1" x14ac:dyDescent="0.15">
      <c r="A24" s="170" t="s">
        <v>440</v>
      </c>
      <c r="B24" s="172"/>
      <c r="C24" s="348"/>
      <c r="D24" s="350"/>
      <c r="E24" s="350"/>
      <c r="F24" s="331" t="s">
        <v>441</v>
      </c>
      <c r="G24" s="350"/>
      <c r="H24" s="350"/>
      <c r="I24" s="350"/>
      <c r="J24" s="331"/>
      <c r="K24" s="331"/>
      <c r="L24" s="345"/>
      <c r="M24" s="346" t="s">
        <v>149</v>
      </c>
      <c r="N24" s="347"/>
    </row>
    <row r="25" spans="1:14" s="297" customFormat="1" x14ac:dyDescent="0.15">
      <c r="A25" s="170" t="s">
        <v>442</v>
      </c>
      <c r="B25" s="172"/>
      <c r="C25" s="348"/>
      <c r="D25" s="331"/>
      <c r="E25" s="350"/>
      <c r="F25" s="331" t="s">
        <v>443</v>
      </c>
      <c r="G25" s="350"/>
      <c r="H25" s="350"/>
      <c r="I25" s="350"/>
      <c r="J25" s="331"/>
      <c r="K25" s="331"/>
      <c r="L25" s="345"/>
      <c r="M25" s="346">
        <v>6030000000</v>
      </c>
      <c r="N25" s="347"/>
    </row>
    <row r="26" spans="1:14" s="297" customFormat="1" x14ac:dyDescent="0.15">
      <c r="A26" s="170" t="s">
        <v>444</v>
      </c>
      <c r="B26" s="172"/>
      <c r="C26" s="348"/>
      <c r="D26" s="331"/>
      <c r="E26" s="351"/>
      <c r="F26" s="350" t="s">
        <v>435</v>
      </c>
      <c r="G26" s="331"/>
      <c r="H26" s="350"/>
      <c r="I26" s="350"/>
      <c r="J26" s="331"/>
      <c r="K26" s="331"/>
      <c r="L26" s="345"/>
      <c r="M26" s="346">
        <v>68073442213</v>
      </c>
      <c r="N26" s="347"/>
    </row>
    <row r="27" spans="1:14" s="297" customFormat="1" x14ac:dyDescent="0.15">
      <c r="A27" s="170" t="s">
        <v>445</v>
      </c>
      <c r="B27" s="172"/>
      <c r="C27" s="348"/>
      <c r="D27" s="331" t="s">
        <v>446</v>
      </c>
      <c r="E27" s="351"/>
      <c r="F27" s="350"/>
      <c r="G27" s="350"/>
      <c r="H27" s="350"/>
      <c r="I27" s="350"/>
      <c r="J27" s="331"/>
      <c r="K27" s="331"/>
      <c r="L27" s="345"/>
      <c r="M27" s="346">
        <v>98553085544</v>
      </c>
      <c r="N27" s="347"/>
    </row>
    <row r="28" spans="1:14" s="297" customFormat="1" x14ac:dyDescent="0.15">
      <c r="A28" s="170" t="s">
        <v>447</v>
      </c>
      <c r="B28" s="172"/>
      <c r="C28" s="348"/>
      <c r="D28" s="331"/>
      <c r="E28" s="351" t="s">
        <v>448</v>
      </c>
      <c r="F28" s="350"/>
      <c r="G28" s="350"/>
      <c r="H28" s="350"/>
      <c r="I28" s="350"/>
      <c r="J28" s="331"/>
      <c r="K28" s="331"/>
      <c r="L28" s="345"/>
      <c r="M28" s="346" t="s">
        <v>149</v>
      </c>
      <c r="N28" s="347"/>
    </row>
    <row r="29" spans="1:14" s="297" customFormat="1" x14ac:dyDescent="0.15">
      <c r="A29" s="170" t="s">
        <v>449</v>
      </c>
      <c r="B29" s="172"/>
      <c r="C29" s="348"/>
      <c r="D29" s="331"/>
      <c r="E29" s="351" t="s">
        <v>450</v>
      </c>
      <c r="F29" s="350"/>
      <c r="G29" s="350"/>
      <c r="H29" s="350"/>
      <c r="I29" s="350"/>
      <c r="J29" s="331"/>
      <c r="K29" s="331"/>
      <c r="L29" s="345"/>
      <c r="M29" s="346" t="s">
        <v>149</v>
      </c>
      <c r="N29" s="347"/>
    </row>
    <row r="30" spans="1:14" s="297" customFormat="1" x14ac:dyDescent="0.15">
      <c r="A30" s="170" t="s">
        <v>451</v>
      </c>
      <c r="B30" s="172"/>
      <c r="C30" s="348"/>
      <c r="D30" s="331"/>
      <c r="E30" s="351" t="s">
        <v>452</v>
      </c>
      <c r="F30" s="350"/>
      <c r="G30" s="350"/>
      <c r="H30" s="350"/>
      <c r="I30" s="350"/>
      <c r="J30" s="331"/>
      <c r="K30" s="331"/>
      <c r="L30" s="345"/>
      <c r="M30" s="346">
        <v>57217461</v>
      </c>
      <c r="N30" s="347"/>
    </row>
    <row r="31" spans="1:14" s="297" customFormat="1" x14ac:dyDescent="0.15">
      <c r="A31" s="170" t="s">
        <v>453</v>
      </c>
      <c r="B31" s="172"/>
      <c r="C31" s="348"/>
      <c r="D31" s="331"/>
      <c r="E31" s="351" t="s">
        <v>454</v>
      </c>
      <c r="F31" s="350"/>
      <c r="G31" s="350"/>
      <c r="H31" s="350"/>
      <c r="I31" s="351"/>
      <c r="J31" s="331"/>
      <c r="K31" s="331"/>
      <c r="L31" s="345"/>
      <c r="M31" s="346">
        <v>98495868083</v>
      </c>
      <c r="N31" s="347"/>
    </row>
    <row r="32" spans="1:14" s="297" customFormat="1" x14ac:dyDescent="0.15">
      <c r="A32" s="170" t="s">
        <v>455</v>
      </c>
      <c r="B32" s="172"/>
      <c r="C32" s="348"/>
      <c r="D32" s="331" t="s">
        <v>456</v>
      </c>
      <c r="E32" s="351"/>
      <c r="F32" s="350"/>
      <c r="G32" s="350"/>
      <c r="H32" s="350"/>
      <c r="I32" s="351"/>
      <c r="J32" s="331"/>
      <c r="K32" s="331"/>
      <c r="L32" s="345"/>
      <c r="M32" s="346" t="s">
        <v>185</v>
      </c>
      <c r="N32" s="347"/>
    </row>
    <row r="33" spans="1:14" s="297" customFormat="1" x14ac:dyDescent="0.15">
      <c r="A33" s="170" t="s">
        <v>457</v>
      </c>
      <c r="B33" s="172"/>
      <c r="C33" s="348"/>
      <c r="D33" s="331"/>
      <c r="E33" s="351" t="s">
        <v>458</v>
      </c>
      <c r="F33" s="350"/>
      <c r="G33" s="350"/>
      <c r="H33" s="350"/>
      <c r="I33" s="350"/>
      <c r="J33" s="331"/>
      <c r="K33" s="331"/>
      <c r="L33" s="345"/>
      <c r="M33" s="346" t="s">
        <v>149</v>
      </c>
      <c r="N33" s="347"/>
    </row>
    <row r="34" spans="1:14" s="297" customFormat="1" x14ac:dyDescent="0.15">
      <c r="A34" s="170" t="s">
        <v>459</v>
      </c>
      <c r="B34" s="172"/>
      <c r="C34" s="348"/>
      <c r="D34" s="331"/>
      <c r="E34" s="351" t="s">
        <v>435</v>
      </c>
      <c r="F34" s="350"/>
      <c r="G34" s="350"/>
      <c r="H34" s="350"/>
      <c r="I34" s="350"/>
      <c r="J34" s="331"/>
      <c r="K34" s="331"/>
      <c r="L34" s="345"/>
      <c r="M34" s="346" t="s">
        <v>149</v>
      </c>
      <c r="N34" s="347"/>
    </row>
    <row r="35" spans="1:14" s="297" customFormat="1" x14ac:dyDescent="0.15">
      <c r="A35" s="170" t="s">
        <v>460</v>
      </c>
      <c r="B35" s="172"/>
      <c r="C35" s="348"/>
      <c r="D35" s="331" t="s">
        <v>461</v>
      </c>
      <c r="E35" s="351"/>
      <c r="F35" s="350"/>
      <c r="G35" s="350"/>
      <c r="H35" s="350"/>
      <c r="I35" s="350"/>
      <c r="J35" s="331"/>
      <c r="K35" s="331"/>
      <c r="L35" s="345"/>
      <c r="M35" s="346" t="s">
        <v>149</v>
      </c>
      <c r="N35" s="347"/>
    </row>
    <row r="36" spans="1:14" s="297" customFormat="1" x14ac:dyDescent="0.15">
      <c r="A36" s="170" t="s">
        <v>462</v>
      </c>
      <c r="B36" s="172"/>
      <c r="C36" s="352" t="s">
        <v>463</v>
      </c>
      <c r="D36" s="353"/>
      <c r="E36" s="354"/>
      <c r="F36" s="355"/>
      <c r="G36" s="355"/>
      <c r="H36" s="355"/>
      <c r="I36" s="355"/>
      <c r="J36" s="353"/>
      <c r="K36" s="353"/>
      <c r="L36" s="356"/>
      <c r="M36" s="357">
        <v>1593135094</v>
      </c>
      <c r="N36" s="358"/>
    </row>
    <row r="37" spans="1:14" s="297" customFormat="1" x14ac:dyDescent="0.15">
      <c r="A37" s="170"/>
      <c r="B37" s="172"/>
      <c r="C37" s="348" t="s">
        <v>464</v>
      </c>
      <c r="D37" s="331"/>
      <c r="E37" s="351"/>
      <c r="F37" s="350"/>
      <c r="G37" s="350"/>
      <c r="H37" s="350"/>
      <c r="I37" s="351"/>
      <c r="J37" s="331"/>
      <c r="K37" s="331"/>
      <c r="L37" s="345"/>
      <c r="M37" s="359"/>
      <c r="N37" s="347"/>
    </row>
    <row r="38" spans="1:14" s="297" customFormat="1" x14ac:dyDescent="0.15">
      <c r="A38" s="170" t="s">
        <v>465</v>
      </c>
      <c r="B38" s="172"/>
      <c r="C38" s="348"/>
      <c r="D38" s="331" t="s">
        <v>466</v>
      </c>
      <c r="E38" s="351"/>
      <c r="F38" s="350"/>
      <c r="G38" s="350"/>
      <c r="H38" s="350"/>
      <c r="I38" s="350"/>
      <c r="J38" s="331"/>
      <c r="K38" s="331"/>
      <c r="L38" s="345"/>
      <c r="M38" s="346">
        <v>2831708471</v>
      </c>
      <c r="N38" s="347"/>
    </row>
    <row r="39" spans="1:14" s="297" customFormat="1" x14ac:dyDescent="0.15">
      <c r="A39" s="170" t="s">
        <v>467</v>
      </c>
      <c r="B39" s="172"/>
      <c r="C39" s="348"/>
      <c r="D39" s="331"/>
      <c r="E39" s="351" t="s">
        <v>468</v>
      </c>
      <c r="F39" s="350"/>
      <c r="G39" s="350"/>
      <c r="H39" s="350"/>
      <c r="I39" s="350"/>
      <c r="J39" s="331"/>
      <c r="K39" s="331"/>
      <c r="L39" s="345"/>
      <c r="M39" s="346">
        <v>331566347</v>
      </c>
      <c r="N39" s="347"/>
    </row>
    <row r="40" spans="1:14" s="297" customFormat="1" x14ac:dyDescent="0.15">
      <c r="A40" s="170" t="s">
        <v>469</v>
      </c>
      <c r="B40" s="172"/>
      <c r="C40" s="348"/>
      <c r="D40" s="331"/>
      <c r="E40" s="351" t="s">
        <v>470</v>
      </c>
      <c r="F40" s="350"/>
      <c r="G40" s="350"/>
      <c r="H40" s="350"/>
      <c r="I40" s="350"/>
      <c r="J40" s="331"/>
      <c r="K40" s="331"/>
      <c r="L40" s="345"/>
      <c r="M40" s="346">
        <v>2500142124</v>
      </c>
      <c r="N40" s="347"/>
    </row>
    <row r="41" spans="1:14" s="297" customFormat="1" x14ac:dyDescent="0.15">
      <c r="A41" s="170" t="s">
        <v>471</v>
      </c>
      <c r="B41" s="172"/>
      <c r="C41" s="348"/>
      <c r="D41" s="331"/>
      <c r="E41" s="351" t="s">
        <v>472</v>
      </c>
      <c r="F41" s="350"/>
      <c r="G41" s="350"/>
      <c r="H41" s="350"/>
      <c r="I41" s="350"/>
      <c r="J41" s="331"/>
      <c r="K41" s="331"/>
      <c r="L41" s="345"/>
      <c r="M41" s="346" t="s">
        <v>149</v>
      </c>
      <c r="N41" s="347"/>
    </row>
    <row r="42" spans="1:14" s="297" customFormat="1" x14ac:dyDescent="0.15">
      <c r="A42" s="170" t="s">
        <v>473</v>
      </c>
      <c r="B42" s="172"/>
      <c r="C42" s="348"/>
      <c r="D42" s="331"/>
      <c r="E42" s="351" t="s">
        <v>474</v>
      </c>
      <c r="F42" s="350"/>
      <c r="G42" s="350"/>
      <c r="H42" s="350"/>
      <c r="I42" s="350"/>
      <c r="J42" s="331"/>
      <c r="K42" s="331"/>
      <c r="L42" s="345"/>
      <c r="M42" s="346" t="s">
        <v>149</v>
      </c>
      <c r="N42" s="347"/>
    </row>
    <row r="43" spans="1:14" s="297" customFormat="1" x14ac:dyDescent="0.15">
      <c r="A43" s="170" t="s">
        <v>475</v>
      </c>
      <c r="B43" s="172"/>
      <c r="C43" s="348"/>
      <c r="D43" s="331"/>
      <c r="E43" s="351" t="s">
        <v>435</v>
      </c>
      <c r="F43" s="350"/>
      <c r="G43" s="350"/>
      <c r="H43" s="350"/>
      <c r="I43" s="350"/>
      <c r="J43" s="331"/>
      <c r="K43" s="331"/>
      <c r="L43" s="345"/>
      <c r="M43" s="346" t="s">
        <v>149</v>
      </c>
      <c r="N43" s="347"/>
    </row>
    <row r="44" spans="1:14" s="297" customFormat="1" x14ac:dyDescent="0.15">
      <c r="A44" s="170" t="s">
        <v>476</v>
      </c>
      <c r="B44" s="172"/>
      <c r="C44" s="348"/>
      <c r="D44" s="331" t="s">
        <v>477</v>
      </c>
      <c r="E44" s="351"/>
      <c r="F44" s="350"/>
      <c r="G44" s="350"/>
      <c r="H44" s="350"/>
      <c r="I44" s="351"/>
      <c r="J44" s="331"/>
      <c r="K44" s="331"/>
      <c r="L44" s="345"/>
      <c r="M44" s="346">
        <v>796537000</v>
      </c>
      <c r="N44" s="347"/>
    </row>
    <row r="45" spans="1:14" s="297" customFormat="1" x14ac:dyDescent="0.15">
      <c r="A45" s="170" t="s">
        <v>478</v>
      </c>
      <c r="B45" s="172"/>
      <c r="C45" s="348"/>
      <c r="D45" s="331"/>
      <c r="E45" s="351" t="s">
        <v>450</v>
      </c>
      <c r="F45" s="350"/>
      <c r="G45" s="350"/>
      <c r="H45" s="350"/>
      <c r="I45" s="351"/>
      <c r="J45" s="331"/>
      <c r="K45" s="331"/>
      <c r="L45" s="345"/>
      <c r="M45" s="346" t="s">
        <v>149</v>
      </c>
      <c r="N45" s="347"/>
    </row>
    <row r="46" spans="1:14" s="297" customFormat="1" x14ac:dyDescent="0.15">
      <c r="A46" s="170" t="s">
        <v>479</v>
      </c>
      <c r="B46" s="172"/>
      <c r="C46" s="348"/>
      <c r="D46" s="331"/>
      <c r="E46" s="351" t="s">
        <v>480</v>
      </c>
      <c r="F46" s="350"/>
      <c r="G46" s="350"/>
      <c r="H46" s="350"/>
      <c r="I46" s="351"/>
      <c r="J46" s="331"/>
      <c r="K46" s="331"/>
      <c r="L46" s="345"/>
      <c r="M46" s="346">
        <v>796537000</v>
      </c>
      <c r="N46" s="347"/>
    </row>
    <row r="47" spans="1:14" s="297" customFormat="1" x14ac:dyDescent="0.15">
      <c r="A47" s="170" t="s">
        <v>481</v>
      </c>
      <c r="B47" s="172"/>
      <c r="C47" s="348"/>
      <c r="D47" s="331"/>
      <c r="E47" s="351" t="s">
        <v>482</v>
      </c>
      <c r="F47" s="350"/>
      <c r="G47" s="331"/>
      <c r="H47" s="350"/>
      <c r="I47" s="350"/>
      <c r="J47" s="331"/>
      <c r="K47" s="331"/>
      <c r="L47" s="345"/>
      <c r="M47" s="346" t="s">
        <v>149</v>
      </c>
      <c r="N47" s="347"/>
    </row>
    <row r="48" spans="1:14" s="297" customFormat="1" x14ac:dyDescent="0.15">
      <c r="A48" s="170" t="s">
        <v>483</v>
      </c>
      <c r="B48" s="172"/>
      <c r="C48" s="348"/>
      <c r="D48" s="331"/>
      <c r="E48" s="351" t="s">
        <v>484</v>
      </c>
      <c r="F48" s="350"/>
      <c r="G48" s="331"/>
      <c r="H48" s="350"/>
      <c r="I48" s="350"/>
      <c r="J48" s="331"/>
      <c r="K48" s="331"/>
      <c r="L48" s="345"/>
      <c r="M48" s="346" t="s">
        <v>149</v>
      </c>
      <c r="N48" s="347"/>
    </row>
    <row r="49" spans="1:17" s="297" customFormat="1" x14ac:dyDescent="0.15">
      <c r="A49" s="170" t="s">
        <v>485</v>
      </c>
      <c r="B49" s="172"/>
      <c r="C49" s="348"/>
      <c r="D49" s="331"/>
      <c r="E49" s="351" t="s">
        <v>454</v>
      </c>
      <c r="F49" s="350"/>
      <c r="G49" s="350"/>
      <c r="H49" s="350"/>
      <c r="I49" s="350"/>
      <c r="J49" s="331"/>
      <c r="K49" s="331"/>
      <c r="L49" s="345"/>
      <c r="M49" s="346" t="s">
        <v>149</v>
      </c>
      <c r="N49" s="347"/>
    </row>
    <row r="50" spans="1:17" s="297" customFormat="1" x14ac:dyDescent="0.15">
      <c r="A50" s="170" t="s">
        <v>486</v>
      </c>
      <c r="B50" s="172"/>
      <c r="C50" s="352" t="s">
        <v>487</v>
      </c>
      <c r="D50" s="353"/>
      <c r="E50" s="354"/>
      <c r="F50" s="355"/>
      <c r="G50" s="355"/>
      <c r="H50" s="355"/>
      <c r="I50" s="355"/>
      <c r="J50" s="353"/>
      <c r="K50" s="353"/>
      <c r="L50" s="356"/>
      <c r="M50" s="357">
        <v>-2035171471</v>
      </c>
      <c r="N50" s="358"/>
    </row>
    <row r="51" spans="1:17" s="297" customFormat="1" x14ac:dyDescent="0.15">
      <c r="A51" s="170"/>
      <c r="B51" s="172"/>
      <c r="C51" s="348" t="s">
        <v>488</v>
      </c>
      <c r="D51" s="331"/>
      <c r="E51" s="351"/>
      <c r="F51" s="350"/>
      <c r="G51" s="350"/>
      <c r="H51" s="350"/>
      <c r="I51" s="350"/>
      <c r="J51" s="331"/>
      <c r="K51" s="331"/>
      <c r="L51" s="345"/>
      <c r="M51" s="359"/>
      <c r="N51" s="347"/>
    </row>
    <row r="52" spans="1:17" s="297" customFormat="1" x14ac:dyDescent="0.15">
      <c r="A52" s="170" t="s">
        <v>489</v>
      </c>
      <c r="B52" s="172"/>
      <c r="C52" s="348"/>
      <c r="D52" s="331" t="s">
        <v>490</v>
      </c>
      <c r="E52" s="351"/>
      <c r="F52" s="350"/>
      <c r="G52" s="350"/>
      <c r="H52" s="350"/>
      <c r="I52" s="350"/>
      <c r="J52" s="331"/>
      <c r="K52" s="331"/>
      <c r="L52" s="345"/>
      <c r="M52" s="346" t="s">
        <v>185</v>
      </c>
      <c r="N52" s="347"/>
    </row>
    <row r="53" spans="1:17" s="297" customFormat="1" x14ac:dyDescent="0.15">
      <c r="A53" s="170" t="s">
        <v>491</v>
      </c>
      <c r="B53" s="172"/>
      <c r="C53" s="348"/>
      <c r="D53" s="331"/>
      <c r="E53" s="351" t="s">
        <v>492</v>
      </c>
      <c r="F53" s="350"/>
      <c r="G53" s="350"/>
      <c r="H53" s="350"/>
      <c r="I53" s="350"/>
      <c r="J53" s="331"/>
      <c r="K53" s="331"/>
      <c r="L53" s="345"/>
      <c r="M53" s="346" t="s">
        <v>149</v>
      </c>
      <c r="N53" s="347"/>
    </row>
    <row r="54" spans="1:17" s="297" customFormat="1" x14ac:dyDescent="0.15">
      <c r="A54" s="170" t="s">
        <v>493</v>
      </c>
      <c r="B54" s="172"/>
      <c r="C54" s="348"/>
      <c r="D54" s="331"/>
      <c r="E54" s="351" t="s">
        <v>435</v>
      </c>
      <c r="F54" s="350"/>
      <c r="G54" s="350"/>
      <c r="H54" s="350"/>
      <c r="I54" s="350"/>
      <c r="J54" s="331"/>
      <c r="K54" s="331"/>
      <c r="L54" s="345"/>
      <c r="M54" s="346" t="s">
        <v>149</v>
      </c>
      <c r="N54" s="347"/>
    </row>
    <row r="55" spans="1:17" s="297" customFormat="1" x14ac:dyDescent="0.15">
      <c r="A55" s="170" t="s">
        <v>494</v>
      </c>
      <c r="B55" s="172"/>
      <c r="C55" s="348"/>
      <c r="D55" s="331" t="s">
        <v>495</v>
      </c>
      <c r="E55" s="351"/>
      <c r="F55" s="350"/>
      <c r="G55" s="350"/>
      <c r="H55" s="350"/>
      <c r="I55" s="350"/>
      <c r="J55" s="331"/>
      <c r="K55" s="331"/>
      <c r="L55" s="345"/>
      <c r="M55" s="346" t="s">
        <v>185</v>
      </c>
      <c r="N55" s="347"/>
    </row>
    <row r="56" spans="1:17" s="297" customFormat="1" x14ac:dyDescent="0.15">
      <c r="A56" s="170" t="s">
        <v>496</v>
      </c>
      <c r="B56" s="172"/>
      <c r="C56" s="348"/>
      <c r="D56" s="331"/>
      <c r="E56" s="351" t="s">
        <v>497</v>
      </c>
      <c r="F56" s="350"/>
      <c r="G56" s="350"/>
      <c r="H56" s="350"/>
      <c r="I56" s="344"/>
      <c r="J56" s="331"/>
      <c r="K56" s="331"/>
      <c r="L56" s="345"/>
      <c r="M56" s="346" t="s">
        <v>149</v>
      </c>
      <c r="N56" s="347"/>
    </row>
    <row r="57" spans="1:17" s="297" customFormat="1" x14ac:dyDescent="0.15">
      <c r="A57" s="170" t="s">
        <v>498</v>
      </c>
      <c r="B57" s="172"/>
      <c r="C57" s="348"/>
      <c r="D57" s="331"/>
      <c r="E57" s="351" t="s">
        <v>454</v>
      </c>
      <c r="F57" s="350"/>
      <c r="G57" s="350"/>
      <c r="H57" s="350"/>
      <c r="I57" s="360"/>
      <c r="J57" s="331"/>
      <c r="K57" s="331"/>
      <c r="L57" s="345"/>
      <c r="M57" s="346" t="s">
        <v>149</v>
      </c>
      <c r="N57" s="347"/>
    </row>
    <row r="58" spans="1:17" s="297" customFormat="1" x14ac:dyDescent="0.15">
      <c r="A58" s="170" t="s">
        <v>499</v>
      </c>
      <c r="B58" s="172"/>
      <c r="C58" s="352" t="s">
        <v>500</v>
      </c>
      <c r="D58" s="353"/>
      <c r="E58" s="354"/>
      <c r="F58" s="355"/>
      <c r="G58" s="355"/>
      <c r="H58" s="355"/>
      <c r="I58" s="361"/>
      <c r="J58" s="353"/>
      <c r="K58" s="353"/>
      <c r="L58" s="356"/>
      <c r="M58" s="357" t="s">
        <v>185</v>
      </c>
      <c r="N58" s="358"/>
    </row>
    <row r="59" spans="1:17" s="297" customFormat="1" x14ac:dyDescent="0.15">
      <c r="A59" s="170" t="s">
        <v>501</v>
      </c>
      <c r="B59" s="172"/>
      <c r="C59" s="470" t="s">
        <v>502</v>
      </c>
      <c r="D59" s="471"/>
      <c r="E59" s="471"/>
      <c r="F59" s="471"/>
      <c r="G59" s="471"/>
      <c r="H59" s="471"/>
      <c r="I59" s="471"/>
      <c r="J59" s="471"/>
      <c r="K59" s="471"/>
      <c r="L59" s="472"/>
      <c r="M59" s="357">
        <v>-442036377</v>
      </c>
      <c r="N59" s="358"/>
    </row>
    <row r="60" spans="1:17" s="297" customFormat="1" ht="14.25" thickBot="1" x14ac:dyDescent="0.2">
      <c r="A60" s="170" t="s">
        <v>503</v>
      </c>
      <c r="B60" s="172"/>
      <c r="C60" s="448" t="s">
        <v>504</v>
      </c>
      <c r="D60" s="449"/>
      <c r="E60" s="449"/>
      <c r="F60" s="449"/>
      <c r="G60" s="449"/>
      <c r="H60" s="449"/>
      <c r="I60" s="449"/>
      <c r="J60" s="449"/>
      <c r="K60" s="449"/>
      <c r="L60" s="450"/>
      <c r="M60" s="357">
        <v>2445981681</v>
      </c>
      <c r="N60" s="358"/>
    </row>
    <row r="61" spans="1:17" s="297" customFormat="1" ht="14.25" hidden="1" thickBot="1" x14ac:dyDescent="0.2">
      <c r="A61" s="170">
        <v>4435000</v>
      </c>
      <c r="B61" s="172"/>
      <c r="C61" s="451" t="s">
        <v>505</v>
      </c>
      <c r="D61" s="452"/>
      <c r="E61" s="452"/>
      <c r="F61" s="452"/>
      <c r="G61" s="452"/>
      <c r="H61" s="452"/>
      <c r="I61" s="452"/>
      <c r="J61" s="452"/>
      <c r="K61" s="452"/>
      <c r="L61" s="453"/>
      <c r="M61" s="362" t="s">
        <v>149</v>
      </c>
      <c r="N61" s="358"/>
      <c r="Q61" s="297" t="s">
        <v>185</v>
      </c>
    </row>
    <row r="62" spans="1:17" s="297" customFormat="1" ht="14.25" thickBot="1" x14ac:dyDescent="0.2">
      <c r="A62" s="170" t="s">
        <v>506</v>
      </c>
      <c r="B62" s="172"/>
      <c r="C62" s="454" t="s">
        <v>507</v>
      </c>
      <c r="D62" s="455"/>
      <c r="E62" s="455"/>
      <c r="F62" s="455"/>
      <c r="G62" s="455"/>
      <c r="H62" s="455"/>
      <c r="I62" s="455"/>
      <c r="J62" s="455"/>
      <c r="K62" s="455"/>
      <c r="L62" s="456"/>
      <c r="M62" s="363">
        <v>2003945304</v>
      </c>
      <c r="N62" s="364"/>
    </row>
    <row r="63" spans="1:17" s="297" customFormat="1" ht="14.25" thickBot="1" x14ac:dyDescent="0.2">
      <c r="A63" s="170"/>
      <c r="B63" s="172"/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366"/>
      <c r="N63" s="367"/>
    </row>
    <row r="64" spans="1:17" s="297" customFormat="1" x14ac:dyDescent="0.15">
      <c r="A64" s="170" t="s">
        <v>508</v>
      </c>
      <c r="B64" s="172"/>
      <c r="C64" s="368" t="s">
        <v>509</v>
      </c>
      <c r="D64" s="369"/>
      <c r="E64" s="369"/>
      <c r="F64" s="369"/>
      <c r="G64" s="369"/>
      <c r="H64" s="369"/>
      <c r="I64" s="369"/>
      <c r="J64" s="369"/>
      <c r="K64" s="369"/>
      <c r="L64" s="369"/>
      <c r="M64" s="370" t="s">
        <v>149</v>
      </c>
      <c r="N64" s="371"/>
    </row>
    <row r="65" spans="1:14" s="297" customFormat="1" x14ac:dyDescent="0.15">
      <c r="A65" s="170" t="s">
        <v>510</v>
      </c>
      <c r="B65" s="172"/>
      <c r="C65" s="372" t="s">
        <v>511</v>
      </c>
      <c r="D65" s="373"/>
      <c r="E65" s="373"/>
      <c r="F65" s="373"/>
      <c r="G65" s="373"/>
      <c r="H65" s="373"/>
      <c r="I65" s="373"/>
      <c r="J65" s="373"/>
      <c r="K65" s="373"/>
      <c r="L65" s="373"/>
      <c r="M65" s="357" t="s">
        <v>149</v>
      </c>
      <c r="N65" s="358"/>
    </row>
    <row r="66" spans="1:14" s="297" customFormat="1" ht="14.25" thickBot="1" x14ac:dyDescent="0.2">
      <c r="A66" s="170" t="s">
        <v>512</v>
      </c>
      <c r="B66" s="172"/>
      <c r="C66" s="374" t="s">
        <v>513</v>
      </c>
      <c r="D66" s="375"/>
      <c r="E66" s="375"/>
      <c r="F66" s="375"/>
      <c r="G66" s="375"/>
      <c r="H66" s="375"/>
      <c r="I66" s="375"/>
      <c r="J66" s="375"/>
      <c r="K66" s="375"/>
      <c r="L66" s="375"/>
      <c r="M66" s="376" t="s">
        <v>185</v>
      </c>
      <c r="N66" s="377"/>
    </row>
    <row r="67" spans="1:14" s="297" customFormat="1" ht="14.25" thickBot="1" x14ac:dyDescent="0.2">
      <c r="A67" s="170" t="s">
        <v>514</v>
      </c>
      <c r="B67" s="172"/>
      <c r="C67" s="378" t="s">
        <v>515</v>
      </c>
      <c r="D67" s="379"/>
      <c r="E67" s="380"/>
      <c r="F67" s="381"/>
      <c r="G67" s="381"/>
      <c r="H67" s="381"/>
      <c r="I67" s="381"/>
      <c r="J67" s="379"/>
      <c r="K67" s="379"/>
      <c r="L67" s="379"/>
      <c r="M67" s="363">
        <v>2003945304</v>
      </c>
      <c r="N67" s="364"/>
    </row>
    <row r="68" spans="1:14" s="297" customFormat="1" ht="6.75" customHeight="1" x14ac:dyDescent="0.15">
      <c r="A68" s="170"/>
      <c r="B68" s="172"/>
      <c r="C68" s="330"/>
      <c r="D68" s="330"/>
      <c r="E68" s="382"/>
      <c r="F68" s="383"/>
      <c r="G68" s="383"/>
      <c r="H68" s="383"/>
      <c r="I68" s="384"/>
      <c r="J68" s="385"/>
      <c r="K68" s="385"/>
      <c r="L68" s="385"/>
      <c r="M68" s="172"/>
      <c r="N68" s="172"/>
    </row>
    <row r="69" spans="1:14" s="297" customFormat="1" x14ac:dyDescent="0.15">
      <c r="A69" s="170"/>
      <c r="B69" s="172"/>
      <c r="C69" s="330"/>
      <c r="D69" s="386" t="s">
        <v>318</v>
      </c>
      <c r="E69" s="382"/>
      <c r="F69" s="383"/>
      <c r="G69" s="383"/>
      <c r="H69" s="383"/>
      <c r="I69" s="387"/>
      <c r="J69" s="385"/>
      <c r="K69" s="385"/>
      <c r="L69" s="385"/>
      <c r="M69" s="172"/>
      <c r="N69" s="172"/>
    </row>
  </sheetData>
  <sheetProtection sheet="1" objects="1" scenarios="1"/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2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M23"/>
  <sheetViews>
    <sheetView showGridLines="0" tabSelected="1" zoomScale="80" zoomScaleNormal="80" zoomScaleSheetLayoutView="100" workbookViewId="0">
      <selection activeCell="L18" sqref="L18"/>
    </sheetView>
  </sheetViews>
  <sheetFormatPr defaultRowHeight="13.5" x14ac:dyDescent="0.15"/>
  <cols>
    <col min="1" max="1" width="5.5" style="1" customWidth="1"/>
    <col min="2" max="2" width="20.5" style="1" customWidth="1"/>
    <col min="3" max="3" width="17.5" style="1" customWidth="1"/>
    <col min="4" max="8" width="15.75" style="1" customWidth="1"/>
    <col min="9" max="9" width="16.75" style="1" customWidth="1"/>
    <col min="10" max="10" width="15.75" style="1" customWidth="1"/>
    <col min="11" max="11" width="16.75" style="1" customWidth="1"/>
    <col min="12" max="12" width="16.625" style="1" customWidth="1"/>
    <col min="13" max="13" width="1.25" style="1" customWidth="1"/>
    <col min="14" max="16384" width="9" style="1"/>
  </cols>
  <sheetData>
    <row r="1" spans="1:13" ht="34.5" customHeight="1" x14ac:dyDescent="0.15">
      <c r="A1" s="15"/>
      <c r="B1" s="15" t="s">
        <v>11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20.100000000000001" customHeight="1" x14ac:dyDescent="0.15">
      <c r="A2" s="5"/>
      <c r="B2" s="16" t="s">
        <v>12</v>
      </c>
      <c r="C2" s="5"/>
      <c r="D2" s="5"/>
      <c r="E2" s="5"/>
      <c r="F2" s="5"/>
      <c r="G2" s="5"/>
      <c r="H2" s="5"/>
      <c r="I2" s="57" t="s">
        <v>573</v>
      </c>
      <c r="J2" s="5"/>
      <c r="K2" s="5"/>
      <c r="L2" s="5"/>
      <c r="M2" s="5"/>
    </row>
    <row r="3" spans="1:13" ht="50.1" customHeight="1" x14ac:dyDescent="0.15">
      <c r="A3" s="9"/>
      <c r="B3" s="54" t="s">
        <v>13</v>
      </c>
      <c r="C3" s="49" t="s">
        <v>14</v>
      </c>
      <c r="D3" s="49" t="s">
        <v>15</v>
      </c>
      <c r="E3" s="49" t="s">
        <v>16</v>
      </c>
      <c r="F3" s="49" t="s">
        <v>17</v>
      </c>
      <c r="G3" s="49" t="s">
        <v>18</v>
      </c>
      <c r="H3" s="49" t="s">
        <v>19</v>
      </c>
      <c r="I3" s="49" t="s">
        <v>20</v>
      </c>
      <c r="J3" s="11"/>
      <c r="K3" s="9"/>
      <c r="L3" s="9"/>
      <c r="M3" s="9"/>
    </row>
    <row r="4" spans="1:13" ht="9.9499999999999993" hidden="1" customHeight="1" x14ac:dyDescent="0.15">
      <c r="A4" s="9"/>
      <c r="B4" s="18"/>
      <c r="C4" s="19"/>
      <c r="D4" s="19"/>
      <c r="E4" s="20"/>
      <c r="F4" s="19"/>
      <c r="G4" s="20"/>
      <c r="H4" s="20"/>
      <c r="I4" s="19"/>
      <c r="J4" s="11"/>
      <c r="K4" s="9"/>
      <c r="L4" s="9"/>
      <c r="M4" s="9"/>
    </row>
    <row r="5" spans="1:13" ht="39.950000000000003" customHeight="1" x14ac:dyDescent="0.15">
      <c r="A5" s="9"/>
      <c r="B5" s="58" t="s">
        <v>518</v>
      </c>
      <c r="C5" s="51" t="s">
        <v>520</v>
      </c>
      <c r="D5" s="51" t="s">
        <v>521</v>
      </c>
      <c r="E5" s="50" t="str">
        <f>IFERROR(C5*D5,"")</f>
        <v/>
      </c>
      <c r="F5" s="51" t="s">
        <v>521</v>
      </c>
      <c r="G5" s="50" t="str">
        <f t="shared" ref="G5" si="0">IFERROR(C5*F5,"")</f>
        <v/>
      </c>
      <c r="H5" s="50" t="str">
        <f t="shared" ref="H5:H6" si="1">IFERROR(E5-G5,"")</f>
        <v/>
      </c>
      <c r="I5" s="51" t="s">
        <v>521</v>
      </c>
      <c r="J5" s="9"/>
      <c r="K5" s="9"/>
      <c r="L5" s="9"/>
      <c r="M5" s="9"/>
    </row>
    <row r="6" spans="1:13" ht="9.9499999999999993" hidden="1" customHeight="1" x14ac:dyDescent="0.15">
      <c r="A6" s="9"/>
      <c r="B6" s="55"/>
      <c r="C6" s="53"/>
      <c r="D6" s="53"/>
      <c r="E6" s="50"/>
      <c r="F6" s="53"/>
      <c r="G6" s="50"/>
      <c r="H6" s="50">
        <f t="shared" si="1"/>
        <v>0</v>
      </c>
      <c r="I6" s="53"/>
      <c r="J6" s="9"/>
      <c r="K6" s="9"/>
      <c r="L6" s="9"/>
      <c r="M6" s="9"/>
    </row>
    <row r="7" spans="1:13" ht="39.950000000000003" customHeight="1" x14ac:dyDescent="0.15">
      <c r="A7" s="9"/>
      <c r="B7" s="54" t="s">
        <v>7</v>
      </c>
      <c r="C7" s="50">
        <f>IFERROR(SUM(C4:C6),"")</f>
        <v>0</v>
      </c>
      <c r="D7" s="50">
        <f>IFERROR(SUM(D4:D6),"")</f>
        <v>0</v>
      </c>
      <c r="E7" s="50">
        <f>IFERROR(SUM(E4:E6),"")</f>
        <v>0</v>
      </c>
      <c r="F7" s="50">
        <f>IFERROR(SUM(F4:F6),"")</f>
        <v>0</v>
      </c>
      <c r="G7" s="50">
        <f>IFERROR(SUM(G4:G6),"")</f>
        <v>0</v>
      </c>
      <c r="H7" s="50">
        <f>IFERROR(SUM(H5:H5),"")</f>
        <v>0</v>
      </c>
      <c r="I7" s="50">
        <f>IFERROR(SUM(I4:I6),"")</f>
        <v>0</v>
      </c>
      <c r="J7" s="9"/>
      <c r="K7" s="9"/>
      <c r="L7" s="9"/>
      <c r="M7" s="9"/>
    </row>
    <row r="8" spans="1:13" ht="11.1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7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20.100000000000001" customHeight="1" x14ac:dyDescent="0.15">
      <c r="A10" s="5"/>
      <c r="B10" s="16" t="s">
        <v>128</v>
      </c>
      <c r="C10" s="5"/>
      <c r="D10" s="5"/>
      <c r="E10" s="5"/>
      <c r="F10" s="5"/>
      <c r="G10" s="5"/>
      <c r="H10" s="5"/>
      <c r="I10" s="5"/>
      <c r="J10" s="5"/>
      <c r="K10" s="57" t="s">
        <v>573</v>
      </c>
      <c r="L10" s="5"/>
      <c r="M10" s="5"/>
    </row>
    <row r="11" spans="1:13" ht="50.1" customHeight="1" x14ac:dyDescent="0.15">
      <c r="A11" s="9"/>
      <c r="B11" s="54" t="s">
        <v>21</v>
      </c>
      <c r="C11" s="49" t="s">
        <v>22</v>
      </c>
      <c r="D11" s="49" t="s">
        <v>23</v>
      </c>
      <c r="E11" s="49" t="s">
        <v>24</v>
      </c>
      <c r="F11" s="49" t="s">
        <v>25</v>
      </c>
      <c r="G11" s="49" t="s">
        <v>26</v>
      </c>
      <c r="H11" s="49" t="s">
        <v>27</v>
      </c>
      <c r="I11" s="49" t="s">
        <v>28</v>
      </c>
      <c r="J11" s="49" t="s">
        <v>29</v>
      </c>
      <c r="K11" s="49" t="s">
        <v>20</v>
      </c>
      <c r="L11" s="9"/>
      <c r="M11" s="9"/>
    </row>
    <row r="12" spans="1:13" ht="50.1" hidden="1" customHeight="1" x14ac:dyDescent="0.15">
      <c r="A12" s="9"/>
      <c r="B12" s="56"/>
      <c r="C12" s="19"/>
      <c r="D12" s="19"/>
      <c r="E12" s="19"/>
      <c r="F12" s="20"/>
      <c r="G12" s="19"/>
      <c r="H12" s="20"/>
      <c r="I12" s="20"/>
      <c r="J12" s="19"/>
      <c r="K12" s="19"/>
      <c r="L12" s="9"/>
      <c r="M12" s="9"/>
    </row>
    <row r="13" spans="1:13" ht="39.950000000000003" customHeight="1" x14ac:dyDescent="0.15">
      <c r="A13" s="9"/>
      <c r="B13" s="58" t="s">
        <v>518</v>
      </c>
      <c r="C13" s="51" t="s">
        <v>521</v>
      </c>
      <c r="D13" s="51" t="s">
        <v>522</v>
      </c>
      <c r="E13" s="51" t="s">
        <v>521</v>
      </c>
      <c r="F13" s="50" t="str">
        <f t="shared" ref="F13" si="2">IFERROR(D13-E13,"")</f>
        <v/>
      </c>
      <c r="G13" s="51" t="s">
        <v>523</v>
      </c>
      <c r="H13" s="52" t="str">
        <f>IFERROR(C13/G13,"")</f>
        <v/>
      </c>
      <c r="I13" s="50" t="str">
        <f t="shared" ref="I13" si="3">IFERROR(F13*H13,"")</f>
        <v/>
      </c>
      <c r="J13" s="51" t="s">
        <v>521</v>
      </c>
      <c r="K13" s="51"/>
      <c r="L13" s="9"/>
      <c r="M13" s="9"/>
    </row>
    <row r="14" spans="1:13" ht="39.950000000000003" hidden="1" customHeight="1" x14ac:dyDescent="0.15">
      <c r="A14" s="9"/>
      <c r="B14" s="55"/>
      <c r="C14" s="53"/>
      <c r="D14" s="53"/>
      <c r="E14" s="53"/>
      <c r="F14" s="50"/>
      <c r="G14" s="53"/>
      <c r="H14" s="52"/>
      <c r="I14" s="50"/>
      <c r="J14" s="53"/>
      <c r="K14" s="53"/>
      <c r="L14" s="9"/>
      <c r="M14" s="9"/>
    </row>
    <row r="15" spans="1:13" ht="39.950000000000003" customHeight="1" x14ac:dyDescent="0.15">
      <c r="A15" s="9"/>
      <c r="B15" s="54" t="s">
        <v>7</v>
      </c>
      <c r="C15" s="50">
        <f>IFERROR(SUM(C12:C14),"")</f>
        <v>0</v>
      </c>
      <c r="D15" s="50">
        <f>IFERROR(SUM(D12:D14),"")</f>
        <v>0</v>
      </c>
      <c r="E15" s="50">
        <f>IFERROR(SUM(E12:E14),"")</f>
        <v>0</v>
      </c>
      <c r="F15" s="50">
        <f>IFERROR(SUM(F13:F13),"")</f>
        <v>0</v>
      </c>
      <c r="G15" s="50">
        <f>IFERROR(SUM(G12:G14),"")</f>
        <v>0</v>
      </c>
      <c r="H15" s="52" t="s">
        <v>163</v>
      </c>
      <c r="I15" s="50">
        <f>IFERROR(SUM(I12:I14),"")</f>
        <v>0</v>
      </c>
      <c r="J15" s="50">
        <f>IFERROR(SUM(J12:J14),"")</f>
        <v>0</v>
      </c>
      <c r="K15" s="50">
        <f>IFERROR(SUM(K12:K14),"")</f>
        <v>0</v>
      </c>
      <c r="L15" s="9"/>
      <c r="M15" s="9"/>
    </row>
    <row r="16" spans="1:13" ht="6.7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8" spans="1:13" ht="20.100000000000001" customHeight="1" x14ac:dyDescent="0.15">
      <c r="A18" s="5"/>
      <c r="B18" s="16" t="s">
        <v>129</v>
      </c>
      <c r="C18" s="5"/>
      <c r="D18" s="5"/>
      <c r="E18" s="5"/>
      <c r="F18" s="5"/>
      <c r="G18" s="5"/>
      <c r="H18" s="5"/>
      <c r="I18" s="5"/>
      <c r="J18" s="5"/>
      <c r="K18" s="17"/>
      <c r="L18" s="57" t="s">
        <v>573</v>
      </c>
      <c r="M18" s="5"/>
    </row>
    <row r="19" spans="1:13" ht="50.1" customHeight="1" x14ac:dyDescent="0.15">
      <c r="A19" s="9"/>
      <c r="B19" s="54" t="s">
        <v>21</v>
      </c>
      <c r="C19" s="49" t="s">
        <v>30</v>
      </c>
      <c r="D19" s="49" t="s">
        <v>23</v>
      </c>
      <c r="E19" s="49" t="s">
        <v>24</v>
      </c>
      <c r="F19" s="49" t="s">
        <v>25</v>
      </c>
      <c r="G19" s="49" t="s">
        <v>26</v>
      </c>
      <c r="H19" s="49" t="s">
        <v>27</v>
      </c>
      <c r="I19" s="49" t="s">
        <v>28</v>
      </c>
      <c r="J19" s="49" t="s">
        <v>31</v>
      </c>
      <c r="K19" s="49" t="s">
        <v>32</v>
      </c>
      <c r="L19" s="49" t="s">
        <v>20</v>
      </c>
      <c r="M19" s="9"/>
    </row>
    <row r="20" spans="1:13" ht="50.1" hidden="1" customHeight="1" x14ac:dyDescent="0.15">
      <c r="A20" s="9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9"/>
    </row>
    <row r="21" spans="1:13" ht="39.950000000000003" customHeight="1" x14ac:dyDescent="0.15">
      <c r="A21" s="9"/>
      <c r="B21" s="58" t="s">
        <v>518</v>
      </c>
      <c r="C21" s="51" t="s">
        <v>521</v>
      </c>
      <c r="D21" s="51" t="s">
        <v>524</v>
      </c>
      <c r="E21" s="51" t="s">
        <v>521</v>
      </c>
      <c r="F21" s="50" t="str">
        <f t="shared" ref="F21" si="4">IFERROR(D21-E21,"")</f>
        <v/>
      </c>
      <c r="G21" s="51" t="s">
        <v>521</v>
      </c>
      <c r="H21" s="52" t="str">
        <f t="shared" ref="H21" si="5">IFERROR(C21/G21,"")</f>
        <v/>
      </c>
      <c r="I21" s="50" t="str">
        <f t="shared" ref="I21" si="6">IFERROR(F21*H21,"")</f>
        <v/>
      </c>
      <c r="J21" s="51" t="s">
        <v>521</v>
      </c>
      <c r="K21" s="50" t="str">
        <f t="shared" ref="K21" si="7">IFERROR(C21-J21,"")</f>
        <v/>
      </c>
      <c r="L21" s="51"/>
      <c r="M21" s="9"/>
    </row>
    <row r="22" spans="1:13" ht="39.950000000000003" hidden="1" customHeight="1" x14ac:dyDescent="0.15">
      <c r="A22" s="9"/>
      <c r="B22" s="55"/>
      <c r="C22" s="53"/>
      <c r="D22" s="53"/>
      <c r="E22" s="53"/>
      <c r="F22" s="50">
        <f t="shared" ref="F22" si="8">IFERROR(D22-E22,"")</f>
        <v>0</v>
      </c>
      <c r="G22" s="53"/>
      <c r="H22" s="52" t="str">
        <f t="shared" ref="H22" si="9">IFERROR(C22/G22,"")</f>
        <v/>
      </c>
      <c r="I22" s="50" t="str">
        <f t="shared" ref="I22" si="10">IFERROR(F22*H22,"")</f>
        <v/>
      </c>
      <c r="J22" s="53"/>
      <c r="K22" s="50">
        <f t="shared" ref="K22" si="11">IFERROR(C22-J22,"")</f>
        <v>0</v>
      </c>
      <c r="L22" s="53"/>
      <c r="M22" s="9"/>
    </row>
    <row r="23" spans="1:13" ht="39.950000000000003" customHeight="1" x14ac:dyDescent="0.15">
      <c r="A23" s="9"/>
      <c r="B23" s="54" t="s">
        <v>7</v>
      </c>
      <c r="C23" s="50">
        <f>IFERROR(SUM(C20:C22),"")</f>
        <v>0</v>
      </c>
      <c r="D23" s="50">
        <f>IFERROR(SUM(D20:D22),"")</f>
        <v>0</v>
      </c>
      <c r="E23" s="50">
        <f>IFERROR(SUM(E20:E22),"")</f>
        <v>0</v>
      </c>
      <c r="F23" s="50">
        <f>IFERROR(SUM(F21:F21),"")</f>
        <v>0</v>
      </c>
      <c r="G23" s="50">
        <f>IFERROR(SUM(G20:G22),"")</f>
        <v>0</v>
      </c>
      <c r="H23" s="52" t="s">
        <v>164</v>
      </c>
      <c r="I23" s="50">
        <f>IFERROR(SUM(I21:I21),"")</f>
        <v>0</v>
      </c>
      <c r="J23" s="50">
        <f>IFERROR(SUM(J20:J22),"")</f>
        <v>0</v>
      </c>
      <c r="K23" s="50">
        <f>IFERROR(SUM(K21:K21),"")</f>
        <v>0</v>
      </c>
      <c r="L23" s="50">
        <f>IFERROR(SUM(L20:L22),"")</f>
        <v>0</v>
      </c>
      <c r="M23" s="9"/>
    </row>
  </sheetData>
  <phoneticPr fontId="2"/>
  <pageMargins left="0.39370078740157483" right="0.39370078740157483" top="0.59055118110236215" bottom="0.59055118110236215" header="0" footer="0"/>
  <pageSetup paperSize="9" scale="74" orientation="landscape" r:id="rId1"/>
  <rowBreaks count="1" manualBreakCount="1">
    <brk id="22" max="12" man="1"/>
  </rowBreaks>
  <colBreaks count="1" manualBreakCount="1">
    <brk id="6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H11"/>
  <sheetViews>
    <sheetView showGridLines="0" zoomScaleNormal="100" zoomScaleSheetLayoutView="100" workbookViewId="0">
      <selection activeCell="C8" sqref="C8"/>
    </sheetView>
  </sheetViews>
  <sheetFormatPr defaultRowHeight="13.5" x14ac:dyDescent="0.15"/>
  <cols>
    <col min="1" max="1" width="5.625" style="1" customWidth="1"/>
    <col min="2" max="2" width="20.625" style="1" customWidth="1"/>
    <col min="3" max="8" width="15.625" style="1" customWidth="1"/>
    <col min="9" max="9" width="5.625" style="1" customWidth="1"/>
    <col min="10" max="16384" width="9" style="1"/>
  </cols>
  <sheetData>
    <row r="1" spans="1:8" ht="18.75" customHeight="1" x14ac:dyDescent="0.15">
      <c r="A1" s="5"/>
      <c r="B1" s="6" t="s">
        <v>35</v>
      </c>
      <c r="C1" s="7"/>
      <c r="D1" s="7"/>
      <c r="E1" s="7"/>
      <c r="F1" s="7"/>
      <c r="G1" s="7"/>
      <c r="H1" s="67" t="s">
        <v>574</v>
      </c>
    </row>
    <row r="2" spans="1:8" s="8" customFormat="1" ht="17.45" customHeight="1" x14ac:dyDescent="0.15">
      <c r="A2" s="9"/>
      <c r="B2" s="475" t="s">
        <v>33</v>
      </c>
      <c r="C2" s="476" t="s">
        <v>5</v>
      </c>
      <c r="D2" s="476" t="s">
        <v>3</v>
      </c>
      <c r="E2" s="476" t="s">
        <v>1</v>
      </c>
      <c r="F2" s="476" t="s">
        <v>2</v>
      </c>
      <c r="G2" s="473" t="s">
        <v>135</v>
      </c>
      <c r="H2" s="473" t="s">
        <v>34</v>
      </c>
    </row>
    <row r="3" spans="1:8" s="10" customFormat="1" ht="17.45" customHeight="1" x14ac:dyDescent="0.15">
      <c r="A3" s="11"/>
      <c r="B3" s="475"/>
      <c r="C3" s="474"/>
      <c r="D3" s="474"/>
      <c r="E3" s="474"/>
      <c r="F3" s="474"/>
      <c r="G3" s="474"/>
      <c r="H3" s="474"/>
    </row>
    <row r="4" spans="1:8" s="10" customFormat="1" ht="9.9499999999999993" hidden="1" customHeight="1" x14ac:dyDescent="0.15">
      <c r="A4" s="11"/>
      <c r="B4" s="18"/>
      <c r="C4" s="59"/>
      <c r="D4" s="59"/>
      <c r="E4" s="59"/>
      <c r="F4" s="59"/>
      <c r="G4" s="59"/>
      <c r="H4" s="59"/>
    </row>
    <row r="5" spans="1:8" s="8" customFormat="1" ht="35.1" customHeight="1" x14ac:dyDescent="0.15">
      <c r="A5" s="9"/>
      <c r="B5" s="388" t="s">
        <v>516</v>
      </c>
      <c r="C5" s="51">
        <v>12950</v>
      </c>
      <c r="D5" s="51" t="s">
        <v>525</v>
      </c>
      <c r="E5" s="51" t="s">
        <v>525</v>
      </c>
      <c r="F5" s="51" t="s">
        <v>526</v>
      </c>
      <c r="G5" s="50">
        <f>SUM(C5:F5)</f>
        <v>12950</v>
      </c>
      <c r="H5" s="51" t="s">
        <v>525</v>
      </c>
    </row>
    <row r="6" spans="1:8" s="8" customFormat="1" ht="35.1" customHeight="1" x14ac:dyDescent="0.15">
      <c r="A6" s="9"/>
      <c r="B6" s="389" t="s">
        <v>517</v>
      </c>
      <c r="C6" s="61">
        <v>3500</v>
      </c>
      <c r="D6" s="61" t="s">
        <v>525</v>
      </c>
      <c r="E6" s="61" t="s">
        <v>525</v>
      </c>
      <c r="F6" s="61" t="s">
        <v>525</v>
      </c>
      <c r="G6" s="68">
        <f>SUM(C6:F6)</f>
        <v>3500</v>
      </c>
      <c r="H6" s="61" t="s">
        <v>525</v>
      </c>
    </row>
    <row r="7" spans="1:8" s="8" customFormat="1" ht="9.9499999999999993" hidden="1" customHeight="1" x14ac:dyDescent="0.15">
      <c r="A7" s="9"/>
      <c r="B7" s="65"/>
      <c r="C7" s="62"/>
      <c r="D7" s="62"/>
      <c r="E7" s="62"/>
      <c r="F7" s="62"/>
      <c r="G7" s="62"/>
      <c r="H7" s="62"/>
    </row>
    <row r="8" spans="1:8" s="8" customFormat="1" ht="35.1" customHeight="1" x14ac:dyDescent="0.15">
      <c r="A8" s="9"/>
      <c r="B8" s="66" t="s">
        <v>7</v>
      </c>
      <c r="C8" s="63">
        <f t="shared" ref="C8:H8" si="0">IFERROR(SUM(C4:C7),"")</f>
        <v>16450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16450</v>
      </c>
      <c r="H8" s="63">
        <f t="shared" si="0"/>
        <v>0</v>
      </c>
    </row>
    <row r="9" spans="1:8" s="8" customFormat="1" ht="4.9000000000000004" customHeight="1" x14ac:dyDescent="0.15">
      <c r="A9" s="9"/>
      <c r="B9" s="12"/>
      <c r="C9" s="13"/>
      <c r="D9" s="13"/>
      <c r="E9" s="13"/>
      <c r="F9" s="13"/>
      <c r="G9" s="13"/>
      <c r="H9" s="13"/>
    </row>
    <row r="10" spans="1:8" ht="6.6" customHeight="1" x14ac:dyDescent="0.15">
      <c r="A10" s="5"/>
      <c r="B10" s="14"/>
      <c r="C10" s="14"/>
      <c r="D10" s="14"/>
      <c r="E10" s="14"/>
      <c r="F10" s="14"/>
      <c r="G10" s="14"/>
      <c r="H10" s="14"/>
    </row>
    <row r="11" spans="1:8" ht="1.9" customHeight="1" x14ac:dyDescent="0.15"/>
  </sheetData>
  <mergeCells count="7">
    <mergeCell ref="H2:H3"/>
    <mergeCell ref="B2:B3"/>
    <mergeCell ref="C2:C3"/>
    <mergeCell ref="D2:D3"/>
    <mergeCell ref="E2:E3"/>
    <mergeCell ref="F2:F3"/>
    <mergeCell ref="G2:G3"/>
  </mergeCells>
  <phoneticPr fontId="2"/>
  <printOptions horizontalCentered="1"/>
  <pageMargins left="0.39370078740157483" right="0.39370078740157483" top="0.59055118110236215" bottom="0.59055118110236215" header="0" footer="0"/>
  <pageSetup paperSize="9" scale="11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M31"/>
  <sheetViews>
    <sheetView showGridLines="0" zoomScaleNormal="100" zoomScaleSheetLayoutView="100" workbookViewId="0">
      <selection sqref="A1:A1048576"/>
    </sheetView>
  </sheetViews>
  <sheetFormatPr defaultRowHeight="13.5" x14ac:dyDescent="0.15"/>
  <cols>
    <col min="1" max="1" width="0.875" style="1" customWidth="1"/>
    <col min="2" max="2" width="25.875" style="1" customWidth="1"/>
    <col min="3" max="7" width="14.625" style="1" customWidth="1"/>
    <col min="8" max="8" width="0.875" style="1" customWidth="1"/>
    <col min="9" max="9" width="13.125" style="1" customWidth="1"/>
    <col min="10" max="16384" width="9" style="1"/>
  </cols>
  <sheetData>
    <row r="1" spans="1:11" ht="19.5" customHeight="1" x14ac:dyDescent="0.15">
      <c r="A1" s="5"/>
      <c r="B1" s="21" t="s">
        <v>46</v>
      </c>
      <c r="C1" s="22"/>
      <c r="D1" s="22"/>
      <c r="E1" s="22"/>
      <c r="F1" s="22"/>
      <c r="G1" s="84" t="s">
        <v>573</v>
      </c>
      <c r="H1" s="23"/>
      <c r="I1" s="23"/>
      <c r="J1" s="23"/>
      <c r="K1" s="23"/>
    </row>
    <row r="2" spans="1:11" s="8" customFormat="1" ht="21" customHeight="1" x14ac:dyDescent="0.15">
      <c r="A2" s="9"/>
      <c r="B2" s="473" t="s">
        <v>36</v>
      </c>
      <c r="C2" s="481" t="s">
        <v>4</v>
      </c>
      <c r="D2" s="482"/>
      <c r="E2" s="481" t="s">
        <v>6</v>
      </c>
      <c r="F2" s="482"/>
      <c r="G2" s="473" t="s">
        <v>37</v>
      </c>
      <c r="H2" s="9"/>
    </row>
    <row r="3" spans="1:11" s="8" customFormat="1" ht="21.95" customHeight="1" x14ac:dyDescent="0.15">
      <c r="A3" s="9"/>
      <c r="B3" s="480"/>
      <c r="C3" s="49" t="s">
        <v>38</v>
      </c>
      <c r="D3" s="85" t="s">
        <v>39</v>
      </c>
      <c r="E3" s="49" t="s">
        <v>38</v>
      </c>
      <c r="F3" s="85" t="s">
        <v>39</v>
      </c>
      <c r="G3" s="480"/>
      <c r="H3" s="9"/>
    </row>
    <row r="4" spans="1:11" s="8" customFormat="1" ht="20.100000000000001" customHeight="1" x14ac:dyDescent="0.15">
      <c r="A4" s="9"/>
      <c r="B4" s="483" t="s">
        <v>40</v>
      </c>
      <c r="C4" s="484"/>
      <c r="D4" s="484"/>
      <c r="E4" s="484"/>
      <c r="F4" s="484"/>
      <c r="G4" s="485"/>
      <c r="H4" s="9"/>
    </row>
    <row r="5" spans="1:11" s="8" customFormat="1" ht="9.9499999999999993" hidden="1" customHeight="1" x14ac:dyDescent="0.15">
      <c r="A5" s="9"/>
      <c r="B5" s="69"/>
      <c r="C5" s="70"/>
      <c r="D5" s="70"/>
      <c r="E5" s="70"/>
      <c r="F5" s="70"/>
      <c r="G5" s="71"/>
      <c r="H5" s="9"/>
    </row>
    <row r="6" spans="1:11" s="8" customFormat="1" ht="20.100000000000001" customHeight="1" x14ac:dyDescent="0.15">
      <c r="A6" s="9"/>
      <c r="B6" s="72" t="s">
        <v>518</v>
      </c>
      <c r="C6" s="73" t="s">
        <v>521</v>
      </c>
      <c r="D6" s="73"/>
      <c r="E6" s="73"/>
      <c r="F6" s="73"/>
      <c r="G6" s="74"/>
      <c r="H6" s="9"/>
    </row>
    <row r="7" spans="1:11" s="8" customFormat="1" ht="9.9499999999999993" hidden="1" customHeight="1" x14ac:dyDescent="0.15">
      <c r="A7" s="9"/>
      <c r="B7" s="75"/>
      <c r="C7" s="76"/>
      <c r="D7" s="76"/>
      <c r="E7" s="76"/>
      <c r="F7" s="76"/>
      <c r="G7" s="77"/>
      <c r="H7" s="9"/>
    </row>
    <row r="8" spans="1:11" s="8" customFormat="1" ht="20.100000000000001" customHeight="1" x14ac:dyDescent="0.15">
      <c r="A8" s="9"/>
      <c r="B8" s="477" t="s">
        <v>41</v>
      </c>
      <c r="C8" s="478"/>
      <c r="D8" s="478"/>
      <c r="E8" s="478"/>
      <c r="F8" s="478"/>
      <c r="G8" s="479"/>
      <c r="H8" s="9"/>
    </row>
    <row r="9" spans="1:11" s="8" customFormat="1" ht="9.9499999999999993" hidden="1" customHeight="1" x14ac:dyDescent="0.15">
      <c r="A9" s="9"/>
      <c r="B9" s="78"/>
      <c r="C9" s="79"/>
      <c r="D9" s="79"/>
      <c r="E9" s="79"/>
      <c r="F9" s="79"/>
      <c r="G9" s="80"/>
      <c r="H9" s="9"/>
    </row>
    <row r="10" spans="1:11" s="8" customFormat="1" ht="20.100000000000001" customHeight="1" x14ac:dyDescent="0.15">
      <c r="A10" s="9"/>
      <c r="B10" s="60" t="s">
        <v>518</v>
      </c>
      <c r="C10" s="51"/>
      <c r="D10" s="51"/>
      <c r="E10" s="51"/>
      <c r="F10" s="51"/>
      <c r="G10" s="51"/>
      <c r="H10" s="9"/>
    </row>
    <row r="11" spans="1:11" s="8" customFormat="1" ht="9.9499999999999993" hidden="1" customHeight="1" x14ac:dyDescent="0.15">
      <c r="A11" s="9"/>
      <c r="B11" s="81"/>
      <c r="C11" s="82"/>
      <c r="D11" s="82"/>
      <c r="E11" s="82"/>
      <c r="F11" s="82"/>
      <c r="G11" s="83"/>
      <c r="H11" s="9"/>
    </row>
    <row r="12" spans="1:11" s="8" customFormat="1" ht="20.100000000000001" customHeight="1" x14ac:dyDescent="0.15">
      <c r="A12" s="9"/>
      <c r="B12" s="477" t="s">
        <v>42</v>
      </c>
      <c r="C12" s="478"/>
      <c r="D12" s="478"/>
      <c r="E12" s="478"/>
      <c r="F12" s="478"/>
      <c r="G12" s="479"/>
      <c r="H12" s="9"/>
    </row>
    <row r="13" spans="1:11" s="8" customFormat="1" ht="9.9499999999999993" hidden="1" customHeight="1" x14ac:dyDescent="0.15">
      <c r="A13" s="9"/>
      <c r="B13" s="78"/>
      <c r="C13" s="79"/>
      <c r="D13" s="79"/>
      <c r="E13" s="79"/>
      <c r="F13" s="79"/>
      <c r="G13" s="80"/>
      <c r="H13" s="9"/>
    </row>
    <row r="14" spans="1:11" s="8" customFormat="1" ht="20.100000000000001" customHeight="1" x14ac:dyDescent="0.15">
      <c r="A14" s="9"/>
      <c r="B14" s="60" t="s">
        <v>518</v>
      </c>
      <c r="C14" s="51"/>
      <c r="D14" s="51"/>
      <c r="E14" s="51"/>
      <c r="F14" s="51"/>
      <c r="G14" s="51"/>
      <c r="H14" s="9"/>
    </row>
    <row r="15" spans="1:11" s="8" customFormat="1" ht="9.9499999999999993" hidden="1" customHeight="1" x14ac:dyDescent="0.15">
      <c r="A15" s="9"/>
      <c r="B15" s="81"/>
      <c r="C15" s="82"/>
      <c r="D15" s="82"/>
      <c r="E15" s="82"/>
      <c r="F15" s="82"/>
      <c r="G15" s="83"/>
      <c r="H15" s="9"/>
    </row>
    <row r="16" spans="1:11" s="8" customFormat="1" ht="20.100000000000001" customHeight="1" x14ac:dyDescent="0.15">
      <c r="A16" s="9"/>
      <c r="B16" s="477" t="s">
        <v>43</v>
      </c>
      <c r="C16" s="478"/>
      <c r="D16" s="478"/>
      <c r="E16" s="478"/>
      <c r="F16" s="478"/>
      <c r="G16" s="479"/>
      <c r="H16" s="9"/>
    </row>
    <row r="17" spans="1:13" s="8" customFormat="1" ht="9.9499999999999993" hidden="1" customHeight="1" x14ac:dyDescent="0.15">
      <c r="A17" s="9"/>
      <c r="B17" s="78"/>
      <c r="C17" s="79"/>
      <c r="D17" s="79"/>
      <c r="E17" s="79"/>
      <c r="F17" s="79"/>
      <c r="G17" s="80"/>
      <c r="H17" s="9"/>
    </row>
    <row r="18" spans="1:13" s="8" customFormat="1" ht="20.100000000000001" customHeight="1" x14ac:dyDescent="0.15">
      <c r="A18" s="9"/>
      <c r="B18" s="60" t="s">
        <v>518</v>
      </c>
      <c r="C18" s="51"/>
      <c r="D18" s="51"/>
      <c r="E18" s="51"/>
      <c r="F18" s="51"/>
      <c r="G18" s="51"/>
      <c r="H18" s="9"/>
    </row>
    <row r="19" spans="1:13" s="8" customFormat="1" ht="9.9499999999999993" hidden="1" customHeight="1" x14ac:dyDescent="0.15">
      <c r="A19" s="9"/>
      <c r="B19" s="81"/>
      <c r="C19" s="82"/>
      <c r="D19" s="82"/>
      <c r="E19" s="82"/>
      <c r="F19" s="82"/>
      <c r="G19" s="83"/>
      <c r="H19" s="9"/>
    </row>
    <row r="20" spans="1:13" s="8" customFormat="1" ht="20.100000000000001" customHeight="1" x14ac:dyDescent="0.15">
      <c r="A20" s="9"/>
      <c r="B20" s="477" t="s">
        <v>44</v>
      </c>
      <c r="C20" s="478"/>
      <c r="D20" s="478"/>
      <c r="E20" s="478"/>
      <c r="F20" s="478"/>
      <c r="G20" s="479"/>
      <c r="H20" s="9"/>
    </row>
    <row r="21" spans="1:13" s="8" customFormat="1" ht="9.9499999999999993" hidden="1" customHeight="1" x14ac:dyDescent="0.15">
      <c r="A21" s="9"/>
      <c r="B21" s="78"/>
      <c r="C21" s="79"/>
      <c r="D21" s="79"/>
      <c r="E21" s="79"/>
      <c r="F21" s="79"/>
      <c r="G21" s="80"/>
      <c r="H21" s="9"/>
    </row>
    <row r="22" spans="1:13" s="8" customFormat="1" ht="20.100000000000001" customHeight="1" x14ac:dyDescent="0.15">
      <c r="A22" s="9"/>
      <c r="B22" s="60" t="s">
        <v>518</v>
      </c>
      <c r="C22" s="51"/>
      <c r="D22" s="51"/>
      <c r="E22" s="51"/>
      <c r="F22" s="51"/>
      <c r="G22" s="51"/>
      <c r="H22" s="9"/>
    </row>
    <row r="23" spans="1:13" s="8" customFormat="1" ht="9.9499999999999993" hidden="1" customHeight="1" x14ac:dyDescent="0.15">
      <c r="A23" s="9"/>
      <c r="B23" s="81"/>
      <c r="C23" s="82"/>
      <c r="D23" s="82"/>
      <c r="E23" s="82"/>
      <c r="F23" s="82"/>
      <c r="G23" s="83"/>
      <c r="H23" s="9"/>
    </row>
    <row r="24" spans="1:13" s="8" customFormat="1" ht="20.100000000000001" customHeight="1" x14ac:dyDescent="0.15">
      <c r="A24" s="9"/>
      <c r="B24" s="477" t="s">
        <v>45</v>
      </c>
      <c r="C24" s="478"/>
      <c r="D24" s="478"/>
      <c r="E24" s="478"/>
      <c r="F24" s="478"/>
      <c r="G24" s="479"/>
      <c r="H24" s="9"/>
    </row>
    <row r="25" spans="1:13" s="8" customFormat="1" ht="9.9499999999999993" hidden="1" customHeight="1" x14ac:dyDescent="0.15">
      <c r="A25" s="9"/>
      <c r="B25" s="78"/>
      <c r="C25" s="79"/>
      <c r="D25" s="79"/>
      <c r="E25" s="79"/>
      <c r="F25" s="79"/>
      <c r="G25" s="80"/>
      <c r="H25" s="9"/>
    </row>
    <row r="26" spans="1:13" s="8" customFormat="1" ht="20.100000000000001" customHeight="1" x14ac:dyDescent="0.15">
      <c r="A26" s="9"/>
      <c r="B26" s="60" t="s">
        <v>518</v>
      </c>
      <c r="C26" s="51"/>
      <c r="D26" s="51"/>
      <c r="E26" s="51"/>
      <c r="F26" s="51"/>
      <c r="G26" s="51"/>
      <c r="H26" s="9"/>
    </row>
    <row r="27" spans="1:13" s="8" customFormat="1" ht="9.9499999999999993" hidden="1" customHeight="1" x14ac:dyDescent="0.15">
      <c r="A27" s="9"/>
      <c r="B27" s="81"/>
      <c r="C27" s="82"/>
      <c r="D27" s="82"/>
      <c r="E27" s="82"/>
      <c r="F27" s="82"/>
      <c r="G27" s="83"/>
      <c r="H27" s="9"/>
    </row>
    <row r="28" spans="1:13" s="8" customFormat="1" ht="20.100000000000001" customHeight="1" x14ac:dyDescent="0.15">
      <c r="A28" s="9"/>
      <c r="B28" s="54" t="s">
        <v>7</v>
      </c>
      <c r="C28" s="50">
        <f>IFERROR(SUM(C5:C27),"")</f>
        <v>0</v>
      </c>
      <c r="D28" s="50">
        <f>IFERROR(SUM(D5:D27),"")</f>
        <v>0</v>
      </c>
      <c r="E28" s="50">
        <f>IFERROR(SUM(E5:E27),"")</f>
        <v>0</v>
      </c>
      <c r="F28" s="50">
        <f>IFERROR(SUM(F5:F27),"")</f>
        <v>0</v>
      </c>
      <c r="G28" s="50">
        <f>IFERROR(SUM(G5:G27),"")</f>
        <v>0</v>
      </c>
      <c r="H28" s="9"/>
    </row>
    <row r="29" spans="1:13" ht="3.75" customHeight="1" x14ac:dyDescent="0.15">
      <c r="A29" s="5"/>
      <c r="B29" s="24"/>
      <c r="C29" s="25"/>
      <c r="D29" s="25"/>
      <c r="E29" s="25"/>
      <c r="F29" s="25"/>
      <c r="G29" s="25"/>
      <c r="H29" s="26"/>
      <c r="I29" s="26"/>
      <c r="J29" s="26"/>
      <c r="K29" s="27"/>
      <c r="L29" s="5"/>
      <c r="M29" s="5"/>
    </row>
    <row r="30" spans="1:13" x14ac:dyDescent="0.15">
      <c r="B30" s="5"/>
      <c r="C30" s="26"/>
      <c r="D30" s="26"/>
      <c r="E30" s="26"/>
      <c r="F30" s="26"/>
      <c r="G30" s="26"/>
      <c r="H30" s="26"/>
      <c r="I30" s="26"/>
    </row>
    <row r="31" spans="1:13" x14ac:dyDescent="0.15">
      <c r="B31" s="5"/>
      <c r="C31" s="14"/>
      <c r="D31" s="14"/>
      <c r="E31" s="14"/>
      <c r="F31" s="14"/>
      <c r="G31" s="14"/>
      <c r="H31" s="14"/>
      <c r="I31" s="14"/>
    </row>
  </sheetData>
  <mergeCells count="10">
    <mergeCell ref="B12:G12"/>
    <mergeCell ref="B16:G16"/>
    <mergeCell ref="B20:G20"/>
    <mergeCell ref="B24:G24"/>
    <mergeCell ref="B2:B3"/>
    <mergeCell ref="C2:D2"/>
    <mergeCell ref="E2:F2"/>
    <mergeCell ref="G2:G3"/>
    <mergeCell ref="B4:G4"/>
    <mergeCell ref="B8:G8"/>
  </mergeCells>
  <phoneticPr fontId="2"/>
  <printOptions horizontalCentered="1"/>
  <pageMargins left="0.39370078740157483" right="0.39370078740157483" top="0.59055118110236215" bottom="0.59055118110236215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B1:F28"/>
  <sheetViews>
    <sheetView showGridLines="0" zoomScale="80" zoomScaleNormal="80" zoomScaleSheetLayoutView="100" workbookViewId="0">
      <selection activeCell="D1" sqref="D1"/>
    </sheetView>
  </sheetViews>
  <sheetFormatPr defaultRowHeight="13.5" x14ac:dyDescent="0.15"/>
  <cols>
    <col min="1" max="1" width="1" style="1" customWidth="1"/>
    <col min="2" max="2" width="29.875" style="1" customWidth="1"/>
    <col min="3" max="4" width="18.625" style="1" customWidth="1"/>
    <col min="5" max="5" width="17.875" style="1" bestFit="1" customWidth="1"/>
    <col min="6" max="16384" width="9" style="1"/>
  </cols>
  <sheetData>
    <row r="1" spans="2:4" ht="19.5" customHeight="1" x14ac:dyDescent="0.15">
      <c r="B1" s="28" t="s">
        <v>47</v>
      </c>
      <c r="C1" s="23"/>
      <c r="D1" s="57" t="s">
        <v>573</v>
      </c>
    </row>
    <row r="2" spans="2:4" s="8" customFormat="1" ht="30" customHeight="1" x14ac:dyDescent="0.15">
      <c r="B2" s="49" t="s">
        <v>36</v>
      </c>
      <c r="C2" s="49" t="s">
        <v>49</v>
      </c>
      <c r="D2" s="49" t="s">
        <v>50</v>
      </c>
    </row>
    <row r="3" spans="2:4" s="8" customFormat="1" ht="21" customHeight="1" x14ac:dyDescent="0.15">
      <c r="B3" s="477" t="s">
        <v>51</v>
      </c>
      <c r="C3" s="478"/>
      <c r="D3" s="479"/>
    </row>
    <row r="4" spans="2:4" s="8" customFormat="1" ht="21" hidden="1" customHeight="1" x14ac:dyDescent="0.15">
      <c r="B4" s="94"/>
      <c r="C4" s="95"/>
      <c r="D4" s="96"/>
    </row>
    <row r="5" spans="2:4" s="8" customFormat="1" ht="21" customHeight="1" x14ac:dyDescent="0.15">
      <c r="B5" s="486" t="s">
        <v>52</v>
      </c>
      <c r="C5" s="487"/>
      <c r="D5" s="488"/>
    </row>
    <row r="6" spans="2:4" s="8" customFormat="1" ht="21" hidden="1" customHeight="1" x14ac:dyDescent="0.15">
      <c r="B6" s="89"/>
      <c r="C6" s="90"/>
      <c r="D6" s="91"/>
    </row>
    <row r="7" spans="2:4" s="8" customFormat="1" ht="21" customHeight="1" x14ac:dyDescent="0.15">
      <c r="B7" s="58" t="s">
        <v>519</v>
      </c>
      <c r="C7" s="51" t="s">
        <v>527</v>
      </c>
      <c r="D7" s="51" t="s">
        <v>525</v>
      </c>
    </row>
    <row r="8" spans="2:4" s="8" customFormat="1" ht="21" hidden="1" customHeight="1" x14ac:dyDescent="0.15">
      <c r="B8" s="81"/>
      <c r="C8" s="92"/>
      <c r="D8" s="93"/>
    </row>
    <row r="9" spans="2:4" s="8" customFormat="1" ht="21" customHeight="1" x14ac:dyDescent="0.15">
      <c r="B9" s="477" t="s">
        <v>45</v>
      </c>
      <c r="C9" s="478"/>
      <c r="D9" s="479"/>
    </row>
    <row r="10" spans="2:4" s="8" customFormat="1" ht="21" hidden="1" customHeight="1" x14ac:dyDescent="0.15">
      <c r="B10" s="89"/>
      <c r="C10" s="90"/>
      <c r="D10" s="91"/>
    </row>
    <row r="11" spans="2:4" s="8" customFormat="1" ht="21" customHeight="1" x14ac:dyDescent="0.15">
      <c r="B11" s="64" t="s">
        <v>519</v>
      </c>
      <c r="C11" s="61" t="s">
        <v>528</v>
      </c>
      <c r="D11" s="61" t="s">
        <v>525</v>
      </c>
    </row>
    <row r="12" spans="2:4" s="8" customFormat="1" ht="21" hidden="1" customHeight="1" x14ac:dyDescent="0.15">
      <c r="B12" s="81"/>
      <c r="C12" s="82"/>
      <c r="D12" s="83"/>
    </row>
    <row r="13" spans="2:4" s="8" customFormat="1" ht="27" customHeight="1" thickBot="1" x14ac:dyDescent="0.2">
      <c r="B13" s="97" t="s">
        <v>53</v>
      </c>
      <c r="C13" s="99">
        <f>IFERROR(SUM(C6:C12),"")</f>
        <v>0</v>
      </c>
      <c r="D13" s="99">
        <f>IFERROR(SUM(D6:D12),"")</f>
        <v>0</v>
      </c>
    </row>
    <row r="14" spans="2:4" s="8" customFormat="1" ht="21" customHeight="1" thickTop="1" x14ac:dyDescent="0.15">
      <c r="B14" s="489" t="s">
        <v>54</v>
      </c>
      <c r="C14" s="490"/>
      <c r="D14" s="491"/>
    </row>
    <row r="15" spans="2:4" s="8" customFormat="1" ht="21" hidden="1" customHeight="1" x14ac:dyDescent="0.15">
      <c r="B15" s="94"/>
      <c r="C15" s="95"/>
      <c r="D15" s="96"/>
    </row>
    <row r="16" spans="2:4" s="8" customFormat="1" ht="21" customHeight="1" x14ac:dyDescent="0.15">
      <c r="B16" s="477" t="s">
        <v>55</v>
      </c>
      <c r="C16" s="478"/>
      <c r="D16" s="479"/>
    </row>
    <row r="17" spans="2:6" s="8" customFormat="1" ht="21" hidden="1" customHeight="1" x14ac:dyDescent="0.15">
      <c r="B17" s="89"/>
      <c r="C17" s="90"/>
      <c r="D17" s="91"/>
    </row>
    <row r="18" spans="2:6" s="8" customFormat="1" ht="21" customHeight="1" x14ac:dyDescent="0.15">
      <c r="B18" s="58" t="s">
        <v>519</v>
      </c>
      <c r="C18" s="51" t="s">
        <v>525</v>
      </c>
      <c r="D18" s="51" t="s">
        <v>525</v>
      </c>
    </row>
    <row r="19" spans="2:6" s="8" customFormat="1" ht="21" hidden="1" customHeight="1" x14ac:dyDescent="0.15">
      <c r="B19" s="81"/>
      <c r="C19" s="92"/>
      <c r="D19" s="93"/>
    </row>
    <row r="20" spans="2:6" s="8" customFormat="1" ht="21" customHeight="1" x14ac:dyDescent="0.15">
      <c r="B20" s="477" t="s">
        <v>56</v>
      </c>
      <c r="C20" s="478"/>
      <c r="D20" s="479"/>
    </row>
    <row r="21" spans="2:6" s="8" customFormat="1" ht="21" hidden="1" customHeight="1" x14ac:dyDescent="0.15">
      <c r="B21" s="89"/>
      <c r="C21" s="90"/>
      <c r="D21" s="91"/>
    </row>
    <row r="22" spans="2:6" s="8" customFormat="1" ht="21" customHeight="1" x14ac:dyDescent="0.15">
      <c r="B22" s="58" t="s">
        <v>519</v>
      </c>
      <c r="C22" s="51" t="s">
        <v>525</v>
      </c>
      <c r="D22" s="51" t="s">
        <v>529</v>
      </c>
    </row>
    <row r="23" spans="2:6" s="8" customFormat="1" ht="21" hidden="1" customHeight="1" x14ac:dyDescent="0.15">
      <c r="B23" s="81"/>
      <c r="C23" s="82"/>
      <c r="D23" s="83"/>
    </row>
    <row r="24" spans="2:6" s="8" customFormat="1" ht="27" customHeight="1" thickBot="1" x14ac:dyDescent="0.2">
      <c r="B24" s="97" t="s">
        <v>53</v>
      </c>
      <c r="C24" s="99">
        <f>IFERROR(SUM(C15:C23),"")</f>
        <v>0</v>
      </c>
      <c r="D24" s="99">
        <f>IFERROR(SUM(D15:D23),"")</f>
        <v>0</v>
      </c>
    </row>
    <row r="25" spans="2:6" s="8" customFormat="1" ht="27" customHeight="1" thickTop="1" x14ac:dyDescent="0.15">
      <c r="B25" s="98" t="s">
        <v>7</v>
      </c>
      <c r="C25" s="100">
        <f>IFERROR(SUM(C13,C24),"")</f>
        <v>0</v>
      </c>
      <c r="D25" s="100">
        <f>IFERROR(SUM(D13,D24),"")</f>
        <v>0</v>
      </c>
    </row>
    <row r="26" spans="2:6" ht="6.75" customHeight="1" x14ac:dyDescent="0.15">
      <c r="B26" s="29"/>
      <c r="C26" s="25"/>
      <c r="D26" s="25"/>
      <c r="E26" s="5"/>
      <c r="F26" s="5"/>
    </row>
    <row r="27" spans="2:6" ht="18.75" customHeight="1" x14ac:dyDescent="0.15">
      <c r="B27" s="5"/>
      <c r="C27" s="26"/>
      <c r="D27" s="26"/>
      <c r="E27" s="5"/>
      <c r="F27" s="5"/>
    </row>
    <row r="28" spans="2:6" x14ac:dyDescent="0.15">
      <c r="B28" s="5"/>
      <c r="C28" s="14"/>
      <c r="D28" s="14"/>
      <c r="E28" s="5"/>
    </row>
  </sheetData>
  <mergeCells count="6">
    <mergeCell ref="B5:D5"/>
    <mergeCell ref="B3:D3"/>
    <mergeCell ref="B14:D14"/>
    <mergeCell ref="B16:D16"/>
    <mergeCell ref="B20:D20"/>
    <mergeCell ref="B9:D9"/>
  </mergeCells>
  <phoneticPr fontId="2"/>
  <pageMargins left="0.39370078740157483" right="0.39370078740157483" top="0.59055118110236215" bottom="0.59055118110236215" header="0" footer="0"/>
  <pageSetup paperSize="9" scale="10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B1:F28"/>
  <sheetViews>
    <sheetView showGridLines="0" zoomScale="80" zoomScaleNormal="80" zoomScaleSheetLayoutView="100" workbookViewId="0">
      <selection activeCell="D1" sqref="D1"/>
    </sheetView>
  </sheetViews>
  <sheetFormatPr defaultRowHeight="13.5" x14ac:dyDescent="0.15"/>
  <cols>
    <col min="1" max="1" width="1" style="1" customWidth="1"/>
    <col min="2" max="2" width="29.875" style="1" customWidth="1"/>
    <col min="3" max="4" width="18.625" style="1" customWidth="1"/>
    <col min="5" max="5" width="17.875" style="1" bestFit="1" customWidth="1"/>
    <col min="6" max="16384" width="9" style="1"/>
  </cols>
  <sheetData>
    <row r="1" spans="2:4" ht="19.5" customHeight="1" x14ac:dyDescent="0.15">
      <c r="B1" s="26" t="s">
        <v>48</v>
      </c>
      <c r="C1" s="23"/>
      <c r="D1" s="57" t="s">
        <v>573</v>
      </c>
    </row>
    <row r="2" spans="2:4" s="8" customFormat="1" ht="30" customHeight="1" x14ac:dyDescent="0.15">
      <c r="B2" s="49" t="s">
        <v>36</v>
      </c>
      <c r="C2" s="49" t="s">
        <v>49</v>
      </c>
      <c r="D2" s="49" t="s">
        <v>50</v>
      </c>
    </row>
    <row r="3" spans="2:4" s="8" customFormat="1" ht="21" customHeight="1" x14ac:dyDescent="0.15">
      <c r="B3" s="477" t="s">
        <v>51</v>
      </c>
      <c r="C3" s="478"/>
      <c r="D3" s="479"/>
    </row>
    <row r="4" spans="2:4" s="8" customFormat="1" ht="21" hidden="1" customHeight="1" x14ac:dyDescent="0.15">
      <c r="B4" s="94"/>
      <c r="C4" s="95"/>
      <c r="D4" s="96"/>
    </row>
    <row r="5" spans="2:4" s="8" customFormat="1" ht="21" customHeight="1" x14ac:dyDescent="0.15">
      <c r="B5" s="486" t="s">
        <v>52</v>
      </c>
      <c r="C5" s="487"/>
      <c r="D5" s="488"/>
    </row>
    <row r="6" spans="2:4" s="8" customFormat="1" ht="21" hidden="1" customHeight="1" x14ac:dyDescent="0.15">
      <c r="B6" s="89"/>
      <c r="C6" s="90"/>
      <c r="D6" s="91"/>
    </row>
    <row r="7" spans="2:4" s="8" customFormat="1" ht="21" customHeight="1" x14ac:dyDescent="0.15">
      <c r="B7" s="58" t="s">
        <v>518</v>
      </c>
      <c r="C7" s="51" t="s">
        <v>520</v>
      </c>
      <c r="D7" s="51" t="s">
        <v>521</v>
      </c>
    </row>
    <row r="8" spans="2:4" s="8" customFormat="1" ht="21" hidden="1" customHeight="1" x14ac:dyDescent="0.15">
      <c r="B8" s="81"/>
      <c r="C8" s="92"/>
      <c r="D8" s="93"/>
    </row>
    <row r="9" spans="2:4" s="8" customFormat="1" ht="21" customHeight="1" x14ac:dyDescent="0.15">
      <c r="B9" s="477" t="s">
        <v>45</v>
      </c>
      <c r="C9" s="478"/>
      <c r="D9" s="479"/>
    </row>
    <row r="10" spans="2:4" s="8" customFormat="1" ht="21" hidden="1" customHeight="1" x14ac:dyDescent="0.15">
      <c r="B10" s="89"/>
      <c r="C10" s="90"/>
      <c r="D10" s="91"/>
    </row>
    <row r="11" spans="2:4" s="8" customFormat="1" ht="21" customHeight="1" x14ac:dyDescent="0.15">
      <c r="B11" s="58" t="s">
        <v>518</v>
      </c>
      <c r="C11" s="51" t="s">
        <v>530</v>
      </c>
      <c r="D11" s="51" t="s">
        <v>521</v>
      </c>
    </row>
    <row r="12" spans="2:4" s="8" customFormat="1" ht="21" hidden="1" customHeight="1" x14ac:dyDescent="0.15">
      <c r="B12" s="101"/>
      <c r="C12" s="82"/>
      <c r="D12" s="83"/>
    </row>
    <row r="13" spans="2:4" s="8" customFormat="1" ht="27" customHeight="1" thickBot="1" x14ac:dyDescent="0.2">
      <c r="B13" s="97" t="s">
        <v>53</v>
      </c>
      <c r="C13" s="99">
        <f>IFERROR(SUM(C6:C12),"")</f>
        <v>0</v>
      </c>
      <c r="D13" s="99">
        <f>IFERROR(SUM(D6:D12),"")</f>
        <v>0</v>
      </c>
    </row>
    <row r="14" spans="2:4" s="8" customFormat="1" ht="21" customHeight="1" thickTop="1" x14ac:dyDescent="0.15">
      <c r="B14" s="489" t="s">
        <v>54</v>
      </c>
      <c r="C14" s="490"/>
      <c r="D14" s="491"/>
    </row>
    <row r="15" spans="2:4" s="8" customFormat="1" ht="21" hidden="1" customHeight="1" x14ac:dyDescent="0.15">
      <c r="B15" s="86"/>
      <c r="C15" s="87"/>
      <c r="D15" s="88"/>
    </row>
    <row r="16" spans="2:4" s="8" customFormat="1" ht="21" customHeight="1" x14ac:dyDescent="0.15">
      <c r="B16" s="486" t="s">
        <v>55</v>
      </c>
      <c r="C16" s="487"/>
      <c r="D16" s="488"/>
    </row>
    <row r="17" spans="2:6" s="8" customFormat="1" ht="21" hidden="1" customHeight="1" x14ac:dyDescent="0.15">
      <c r="B17" s="89"/>
      <c r="C17" s="90"/>
      <c r="D17" s="91"/>
    </row>
    <row r="18" spans="2:6" s="8" customFormat="1" ht="21" customHeight="1" x14ac:dyDescent="0.15">
      <c r="B18" s="58" t="s">
        <v>518</v>
      </c>
      <c r="C18" s="51" t="s">
        <v>521</v>
      </c>
      <c r="D18" s="51" t="s">
        <v>521</v>
      </c>
    </row>
    <row r="19" spans="2:6" s="8" customFormat="1" ht="21" hidden="1" customHeight="1" x14ac:dyDescent="0.15">
      <c r="B19" s="81"/>
      <c r="C19" s="92"/>
      <c r="D19" s="93"/>
    </row>
    <row r="20" spans="2:6" s="8" customFormat="1" ht="21" customHeight="1" x14ac:dyDescent="0.15">
      <c r="B20" s="477" t="s">
        <v>56</v>
      </c>
      <c r="C20" s="478"/>
      <c r="D20" s="479"/>
    </row>
    <row r="21" spans="2:6" s="8" customFormat="1" ht="21" hidden="1" customHeight="1" x14ac:dyDescent="0.15">
      <c r="B21" s="89"/>
      <c r="C21" s="90"/>
      <c r="D21" s="91"/>
    </row>
    <row r="22" spans="2:6" s="8" customFormat="1" ht="21" customHeight="1" x14ac:dyDescent="0.15">
      <c r="B22" s="58" t="s">
        <v>518</v>
      </c>
      <c r="C22" s="51" t="s">
        <v>520</v>
      </c>
      <c r="D22" s="51" t="s">
        <v>521</v>
      </c>
    </row>
    <row r="23" spans="2:6" s="8" customFormat="1" ht="21" hidden="1" customHeight="1" x14ac:dyDescent="0.15">
      <c r="B23" s="101"/>
      <c r="C23" s="82"/>
      <c r="D23" s="83"/>
    </row>
    <row r="24" spans="2:6" s="8" customFormat="1" ht="27" customHeight="1" thickBot="1" x14ac:dyDescent="0.2">
      <c r="B24" s="97" t="s">
        <v>53</v>
      </c>
      <c r="C24" s="99">
        <f>IFERROR(SUM(C17:C23),"")</f>
        <v>0</v>
      </c>
      <c r="D24" s="99">
        <f>IFERROR(SUM(D17:D23),"")</f>
        <v>0</v>
      </c>
    </row>
    <row r="25" spans="2:6" s="8" customFormat="1" ht="27" customHeight="1" thickTop="1" x14ac:dyDescent="0.15">
      <c r="B25" s="98" t="s">
        <v>7</v>
      </c>
      <c r="C25" s="100">
        <f>IFERROR(SUM(C13,C24),"")</f>
        <v>0</v>
      </c>
      <c r="D25" s="100">
        <f>IFERROR(SUM(D13,D24),"")</f>
        <v>0</v>
      </c>
    </row>
    <row r="26" spans="2:6" ht="6.75" customHeight="1" x14ac:dyDescent="0.15">
      <c r="B26" s="26"/>
      <c r="C26" s="26"/>
      <c r="D26" s="27"/>
      <c r="E26" s="5"/>
      <c r="F26" s="5"/>
    </row>
    <row r="27" spans="2:6" ht="18.75" customHeight="1" x14ac:dyDescent="0.15">
      <c r="B27" s="26"/>
      <c r="C27" s="26"/>
      <c r="D27" s="27"/>
      <c r="E27" s="5"/>
      <c r="F27" s="5"/>
    </row>
    <row r="28" spans="2:6" x14ac:dyDescent="0.15">
      <c r="B28" s="14"/>
      <c r="C28" s="5"/>
      <c r="D28" s="5"/>
      <c r="E28" s="5"/>
    </row>
  </sheetData>
  <mergeCells count="6">
    <mergeCell ref="B20:D20"/>
    <mergeCell ref="B3:D3"/>
    <mergeCell ref="B5:D5"/>
    <mergeCell ref="B9:D9"/>
    <mergeCell ref="B14:D14"/>
    <mergeCell ref="B16:D16"/>
  </mergeCells>
  <phoneticPr fontId="2"/>
  <pageMargins left="0.39370078740157483" right="0.39370078740157483" top="0.59055118110236215" bottom="0.59055118110236215" header="0" footer="0"/>
  <pageSetup paperSize="9" scale="10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48</vt:i4>
      </vt:variant>
    </vt:vector>
  </HeadingPairs>
  <TitlesOfParts>
    <vt:vector size="65" baseType="lpstr">
      <vt:lpstr>貸借対照表</vt:lpstr>
      <vt:lpstr>純資産変動計算書</vt:lpstr>
      <vt:lpstr>行政コスト計算書</vt:lpstr>
      <vt:lpstr>資金収支計算書</vt:lpstr>
      <vt:lpstr>投資及び出資金</vt:lpstr>
      <vt:lpstr>基金</vt:lpstr>
      <vt:lpstr>貸付金</vt:lpstr>
      <vt:lpstr>長期延滞債権</vt:lpstr>
      <vt:lpstr>未収金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財源会計テンプレート</vt:lpstr>
      <vt:lpstr>引当金!ColumnEnd</vt:lpstr>
      <vt:lpstr>基金!ColumnEnd</vt:lpstr>
      <vt:lpstr>財源情報明細!ColumnEnd</vt:lpstr>
      <vt:lpstr>財源明細!ColumnEnd</vt:lpstr>
      <vt:lpstr>資金明細!ColumnEnd</vt:lpstr>
      <vt:lpstr>貸付金!ColumnEnd</vt:lpstr>
      <vt:lpstr>長期延滞債権!ColumnEnd</vt:lpstr>
      <vt:lpstr>投資及び出資金!ColumnEnd</vt:lpstr>
      <vt:lpstr>補助金!ColumnEnd</vt:lpstr>
      <vt:lpstr>未収金!ColumnEnd</vt:lpstr>
      <vt:lpstr>引当金!End</vt:lpstr>
      <vt:lpstr>基金!End</vt:lpstr>
      <vt:lpstr>財源情報明細!End</vt:lpstr>
      <vt:lpstr>資金明細!End</vt:lpstr>
      <vt:lpstr>貸付金!End</vt:lpstr>
      <vt:lpstr>長期延滞債権!End</vt:lpstr>
      <vt:lpstr>補助金!End</vt:lpstr>
      <vt:lpstr>未収金!End</vt:lpstr>
      <vt:lpstr>End</vt:lpstr>
      <vt:lpstr>引当金!Print_Area</vt:lpstr>
      <vt:lpstr>基金!Print_Area</vt:lpstr>
      <vt:lpstr>行政コスト計算書!Print_Area</vt:lpstr>
      <vt:lpstr>財源会計テンプレート!Print_Area</vt:lpstr>
      <vt:lpstr>財源情報明細!Print_Area</vt:lpstr>
      <vt:lpstr>財源明細!Print_Area</vt:lpstr>
      <vt:lpstr>資金収支計算書!Print_Area</vt:lpstr>
      <vt:lpstr>資金明細!Print_Area</vt:lpstr>
      <vt:lpstr>純資産変動計算書!Print_Area</vt:lpstr>
      <vt:lpstr>貸借対照表!Print_Area</vt:lpstr>
      <vt:lpstr>貸付金!Print_Area</vt:lpstr>
      <vt:lpstr>'地方債（借入先別）'!Print_Area</vt:lpstr>
      <vt:lpstr>'地方債（利率別など）'!Print_Area</vt:lpstr>
      <vt:lpstr>長期延滞債権!Print_Area</vt:lpstr>
      <vt:lpstr>投資及び出資金!Print_Area</vt:lpstr>
      <vt:lpstr>補助金!Print_Area</vt:lpstr>
      <vt:lpstr>未収金!Print_Area</vt:lpstr>
      <vt:lpstr>引当金!Start</vt:lpstr>
      <vt:lpstr>基金!Start</vt:lpstr>
      <vt:lpstr>財源情報明細!Start</vt:lpstr>
      <vt:lpstr>財源明細!Start</vt:lpstr>
      <vt:lpstr>貸付金!Start</vt:lpstr>
      <vt:lpstr>長期延滞債権!Start</vt:lpstr>
      <vt:lpstr>投資及び出資金!Start</vt:lpstr>
      <vt:lpstr>補助金!Start</vt:lpstr>
      <vt:lpstr>未収金!Start</vt:lpstr>
      <vt:lpstr>Start</vt:lpstr>
      <vt:lpstr>合計</vt:lpstr>
      <vt:lpstr>銘柄名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</dc:creator>
  <cp:lastModifiedBy> </cp:lastModifiedBy>
  <cp:lastPrinted>2021-12-21T02:19:55Z</cp:lastPrinted>
  <dcterms:created xsi:type="dcterms:W3CDTF">2014-03-27T08:10:30Z</dcterms:created>
  <dcterms:modified xsi:type="dcterms:W3CDTF">2021-12-21T02:20:04Z</dcterms:modified>
</cp:coreProperties>
</file>